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xr:revisionPtr revIDLastSave="0" documentId="13_ncr:1000001_{F15D06BB-D30A-9A4A-9612-0537E43987DC}" xr6:coauthVersionLast="43" xr6:coauthVersionMax="43" xr10:uidLastSave="{00000000-0000-0000-0000-000000000000}"/>
  <bookViews>
    <workbookView xWindow="-120" yWindow="-120" windowWidth="15600" windowHeight="11020" xr2:uid="{00000000-000D-0000-FFFF-FFFF00000000}"/>
  </bookViews>
  <sheets>
    <sheet name="ФИТ ПАРАД " sheetId="1" r:id="rId1"/>
  </sheets>
  <definedNames>
    <definedName name="_xlnm._FilterDatabase" localSheetId="0" hidden="1">'ФИТ ПАРАД '!$B$11:$O$42</definedName>
    <definedName name="_xlnm.Print_Area" localSheetId="0">'ФИТ ПАРАД '!$B$1:$L$42</definedName>
  </definedName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5" i="1" l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K166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61" i="1"/>
  <c r="J166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I162" i="1"/>
  <c r="I163" i="1"/>
  <c r="I164" i="1"/>
  <c r="I165" i="1"/>
  <c r="I166" i="1"/>
  <c r="I168" i="1"/>
  <c r="I169" i="1"/>
  <c r="I170" i="1"/>
  <c r="I171" i="1"/>
  <c r="I172" i="1"/>
  <c r="I173" i="1"/>
  <c r="I174" i="1"/>
  <c r="I176" i="1"/>
  <c r="I177" i="1"/>
  <c r="I178" i="1"/>
  <c r="I179" i="1"/>
  <c r="I180" i="1"/>
  <c r="I181" i="1"/>
  <c r="I182" i="1"/>
  <c r="I183" i="1"/>
  <c r="I184" i="1"/>
  <c r="I185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2" i="1"/>
  <c r="G183" i="1"/>
  <c r="G184" i="1"/>
  <c r="G185" i="1"/>
  <c r="F168" i="1"/>
  <c r="F169" i="1"/>
  <c r="F170" i="1"/>
  <c r="F171" i="1"/>
  <c r="F172" i="1"/>
  <c r="F173" i="1"/>
  <c r="F174" i="1"/>
  <c r="F176" i="1"/>
  <c r="F177" i="1"/>
  <c r="F178" i="1"/>
  <c r="F179" i="1"/>
  <c r="F180" i="1"/>
  <c r="F181" i="1"/>
  <c r="F182" i="1"/>
  <c r="F183" i="1"/>
  <c r="F184" i="1"/>
  <c r="F185" i="1"/>
  <c r="N103" i="1"/>
  <c r="N104" i="1"/>
  <c r="N105" i="1"/>
  <c r="N106" i="1"/>
  <c r="N107" i="1"/>
  <c r="N108" i="1"/>
  <c r="N109" i="1"/>
  <c r="K104" i="1"/>
  <c r="K105" i="1"/>
  <c r="K106" i="1"/>
  <c r="K107" i="1"/>
  <c r="K108" i="1"/>
  <c r="K109" i="1"/>
  <c r="J104" i="1"/>
  <c r="J105" i="1"/>
  <c r="J106" i="1"/>
  <c r="J107" i="1"/>
  <c r="J108" i="1"/>
  <c r="J109" i="1"/>
  <c r="I104" i="1"/>
  <c r="I105" i="1"/>
  <c r="I106" i="1"/>
  <c r="I107" i="1"/>
  <c r="I108" i="1"/>
  <c r="I109" i="1"/>
  <c r="H104" i="1"/>
  <c r="H105" i="1"/>
  <c r="H106" i="1"/>
  <c r="H107" i="1"/>
  <c r="H108" i="1"/>
  <c r="H109" i="1"/>
  <c r="G104" i="1"/>
  <c r="G105" i="1"/>
  <c r="G106" i="1"/>
  <c r="G107" i="1"/>
  <c r="G108" i="1"/>
  <c r="G109" i="1"/>
  <c r="F104" i="1"/>
  <c r="F105" i="1"/>
  <c r="F106" i="1"/>
  <c r="F107" i="1"/>
  <c r="F108" i="1"/>
  <c r="F109" i="1"/>
  <c r="N14" i="1"/>
  <c r="N15" i="1"/>
  <c r="N17" i="1"/>
  <c r="N16" i="1"/>
  <c r="N20" i="1"/>
  <c r="N19" i="1"/>
  <c r="N164" i="1"/>
  <c r="N155" i="1"/>
  <c r="N156" i="1"/>
  <c r="N157" i="1"/>
  <c r="N159" i="1"/>
  <c r="N160" i="1"/>
  <c r="N161" i="1"/>
  <c r="N162" i="1"/>
  <c r="N163" i="1"/>
  <c r="F159" i="1"/>
  <c r="N154" i="1"/>
  <c r="N158" i="1"/>
  <c r="K155" i="1"/>
  <c r="K156" i="1"/>
  <c r="K157" i="1"/>
  <c r="K159" i="1"/>
  <c r="K160" i="1"/>
  <c r="K162" i="1"/>
  <c r="K163" i="1"/>
  <c r="K164" i="1"/>
  <c r="K165" i="1"/>
  <c r="J155" i="1"/>
  <c r="J156" i="1"/>
  <c r="J157" i="1"/>
  <c r="J159" i="1"/>
  <c r="J160" i="1"/>
  <c r="J161" i="1"/>
  <c r="J162" i="1"/>
  <c r="J163" i="1"/>
  <c r="J164" i="1"/>
  <c r="J165" i="1"/>
  <c r="I155" i="1"/>
  <c r="I156" i="1"/>
  <c r="I157" i="1"/>
  <c r="I159" i="1"/>
  <c r="I160" i="1"/>
  <c r="I161" i="1"/>
  <c r="H155" i="1"/>
  <c r="H156" i="1"/>
  <c r="H157" i="1"/>
  <c r="H159" i="1"/>
  <c r="H160" i="1"/>
  <c r="H161" i="1"/>
  <c r="H162" i="1"/>
  <c r="H163" i="1"/>
  <c r="H164" i="1"/>
  <c r="H165" i="1"/>
  <c r="H166" i="1"/>
  <c r="G155" i="1"/>
  <c r="G156" i="1"/>
  <c r="G157" i="1"/>
  <c r="G159" i="1"/>
  <c r="G160" i="1"/>
  <c r="G161" i="1"/>
  <c r="G162" i="1"/>
  <c r="G163" i="1"/>
  <c r="G164" i="1"/>
  <c r="G165" i="1"/>
  <c r="G166" i="1"/>
  <c r="F160" i="1"/>
  <c r="F161" i="1"/>
  <c r="F162" i="1"/>
  <c r="F163" i="1"/>
  <c r="F164" i="1"/>
  <c r="F165" i="1"/>
  <c r="F166" i="1"/>
  <c r="F155" i="1"/>
  <c r="F156" i="1"/>
  <c r="F157" i="1"/>
  <c r="K16" i="1"/>
  <c r="K17" i="1"/>
  <c r="K19" i="1"/>
  <c r="K20" i="1"/>
  <c r="K22" i="1"/>
  <c r="K23" i="1"/>
  <c r="K24" i="1"/>
  <c r="K26" i="1"/>
  <c r="K27" i="1"/>
  <c r="K29" i="1"/>
  <c r="K31" i="1"/>
  <c r="K32" i="1"/>
  <c r="K33" i="1"/>
  <c r="K35" i="1"/>
  <c r="K36" i="1"/>
  <c r="K37" i="1"/>
  <c r="K38" i="1"/>
  <c r="K39" i="1"/>
  <c r="K40" i="1"/>
  <c r="K41" i="1"/>
  <c r="K42" i="1"/>
  <c r="K44" i="1"/>
  <c r="K46" i="1"/>
  <c r="K48" i="1"/>
  <c r="K49" i="1"/>
  <c r="K50" i="1"/>
  <c r="K51" i="1"/>
  <c r="K52" i="1"/>
  <c r="K54" i="1"/>
  <c r="K56" i="1"/>
  <c r="K58" i="1"/>
  <c r="K59" i="1"/>
  <c r="K60" i="1"/>
  <c r="K62" i="1"/>
  <c r="K63" i="1"/>
  <c r="K64" i="1"/>
  <c r="K66" i="1"/>
  <c r="K67" i="1"/>
  <c r="K68" i="1"/>
  <c r="K69" i="1"/>
  <c r="K71" i="1"/>
  <c r="K72" i="1"/>
  <c r="K74" i="1"/>
  <c r="K75" i="1"/>
  <c r="K76" i="1"/>
  <c r="K78" i="1"/>
  <c r="K79" i="1"/>
  <c r="K80" i="1"/>
  <c r="K82" i="1"/>
  <c r="K83" i="1"/>
  <c r="K84" i="1"/>
  <c r="K85" i="1"/>
  <c r="K86" i="1"/>
  <c r="K87" i="1"/>
  <c r="K89" i="1"/>
  <c r="K90" i="1"/>
  <c r="K91" i="1"/>
  <c r="K93" i="1"/>
  <c r="K94" i="1"/>
  <c r="K95" i="1"/>
  <c r="K96" i="1"/>
  <c r="K98" i="1"/>
  <c r="K99" i="1"/>
  <c r="K100" i="1"/>
  <c r="K101" i="1"/>
  <c r="K102" i="1"/>
  <c r="K111" i="1"/>
  <c r="K112" i="1"/>
  <c r="K113" i="1"/>
  <c r="K115" i="1"/>
  <c r="K116" i="1"/>
  <c r="K117" i="1"/>
  <c r="K118" i="1"/>
  <c r="K120" i="1"/>
  <c r="K121" i="1"/>
  <c r="K122" i="1"/>
  <c r="K123" i="1"/>
  <c r="K125" i="1"/>
  <c r="K126" i="1"/>
  <c r="K127" i="1"/>
  <c r="K128" i="1"/>
  <c r="K129" i="1"/>
  <c r="K130" i="1"/>
  <c r="K132" i="1"/>
  <c r="K133" i="1"/>
  <c r="K134" i="1"/>
  <c r="K135" i="1"/>
  <c r="K137" i="1"/>
  <c r="K138" i="1"/>
  <c r="K139" i="1"/>
  <c r="K140" i="1"/>
  <c r="K142" i="1"/>
  <c r="K143" i="1"/>
  <c r="K144" i="1"/>
  <c r="K146" i="1"/>
  <c r="K147" i="1"/>
  <c r="K149" i="1"/>
  <c r="K150" i="1"/>
  <c r="K152" i="1"/>
  <c r="K153" i="1"/>
  <c r="K15" i="1"/>
  <c r="K14" i="1"/>
  <c r="J16" i="1"/>
  <c r="J17" i="1"/>
  <c r="J19" i="1"/>
  <c r="J20" i="1"/>
  <c r="J22" i="1"/>
  <c r="J23" i="1"/>
  <c r="J24" i="1"/>
  <c r="J26" i="1"/>
  <c r="J27" i="1"/>
  <c r="J29" i="1"/>
  <c r="J31" i="1"/>
  <c r="J32" i="1"/>
  <c r="J33" i="1"/>
  <c r="J35" i="1"/>
  <c r="J36" i="1"/>
  <c r="J37" i="1"/>
  <c r="J38" i="1"/>
  <c r="J39" i="1"/>
  <c r="J40" i="1"/>
  <c r="J41" i="1"/>
  <c r="J42" i="1"/>
  <c r="J44" i="1"/>
  <c r="J46" i="1"/>
  <c r="J48" i="1"/>
  <c r="J49" i="1"/>
  <c r="J50" i="1"/>
  <c r="J51" i="1"/>
  <c r="J52" i="1"/>
  <c r="J54" i="1"/>
  <c r="J56" i="1"/>
  <c r="J58" i="1"/>
  <c r="J59" i="1"/>
  <c r="J60" i="1"/>
  <c r="J62" i="1"/>
  <c r="J63" i="1"/>
  <c r="J64" i="1"/>
  <c r="J66" i="1"/>
  <c r="J67" i="1"/>
  <c r="J68" i="1"/>
  <c r="J69" i="1"/>
  <c r="J71" i="1"/>
  <c r="J72" i="1"/>
  <c r="J74" i="1"/>
  <c r="J75" i="1"/>
  <c r="J76" i="1"/>
  <c r="J78" i="1"/>
  <c r="J79" i="1"/>
  <c r="J80" i="1"/>
  <c r="J82" i="1"/>
  <c r="J83" i="1"/>
  <c r="J84" i="1"/>
  <c r="J85" i="1"/>
  <c r="J86" i="1"/>
  <c r="J87" i="1"/>
  <c r="J89" i="1"/>
  <c r="J90" i="1"/>
  <c r="J91" i="1"/>
  <c r="J93" i="1"/>
  <c r="J94" i="1"/>
  <c r="J95" i="1"/>
  <c r="J96" i="1"/>
  <c r="J98" i="1"/>
  <c r="J99" i="1"/>
  <c r="J100" i="1"/>
  <c r="J101" i="1"/>
  <c r="J102" i="1"/>
  <c r="J111" i="1"/>
  <c r="J112" i="1"/>
  <c r="J113" i="1"/>
  <c r="J115" i="1"/>
  <c r="J116" i="1"/>
  <c r="J117" i="1"/>
  <c r="J118" i="1"/>
  <c r="J120" i="1"/>
  <c r="J121" i="1"/>
  <c r="J122" i="1"/>
  <c r="J123" i="1"/>
  <c r="J125" i="1"/>
  <c r="J126" i="1"/>
  <c r="J127" i="1"/>
  <c r="J128" i="1"/>
  <c r="J129" i="1"/>
  <c r="J130" i="1"/>
  <c r="J132" i="1"/>
  <c r="J133" i="1"/>
  <c r="J134" i="1"/>
  <c r="J135" i="1"/>
  <c r="J137" i="1"/>
  <c r="J138" i="1"/>
  <c r="J139" i="1"/>
  <c r="J140" i="1"/>
  <c r="J142" i="1"/>
  <c r="J143" i="1"/>
  <c r="J144" i="1"/>
  <c r="J146" i="1"/>
  <c r="J147" i="1"/>
  <c r="J149" i="1"/>
  <c r="J150" i="1"/>
  <c r="J152" i="1"/>
  <c r="J153" i="1"/>
  <c r="J15" i="1"/>
  <c r="J14" i="1"/>
  <c r="I14" i="1"/>
  <c r="N18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I16" i="1"/>
  <c r="I17" i="1"/>
  <c r="I19" i="1"/>
  <c r="I20" i="1"/>
  <c r="I22" i="1"/>
  <c r="I23" i="1"/>
  <c r="I24" i="1"/>
  <c r="I26" i="1"/>
  <c r="I27" i="1"/>
  <c r="I29" i="1"/>
  <c r="I31" i="1"/>
  <c r="I32" i="1"/>
  <c r="I33" i="1"/>
  <c r="I35" i="1"/>
  <c r="I36" i="1"/>
  <c r="I37" i="1"/>
  <c r="I38" i="1"/>
  <c r="I39" i="1"/>
  <c r="I40" i="1"/>
  <c r="I41" i="1"/>
  <c r="I42" i="1"/>
  <c r="I44" i="1"/>
  <c r="I46" i="1"/>
  <c r="I48" i="1"/>
  <c r="I49" i="1"/>
  <c r="I50" i="1"/>
  <c r="I51" i="1"/>
  <c r="I52" i="1"/>
  <c r="I54" i="1"/>
  <c r="I56" i="1"/>
  <c r="I58" i="1"/>
  <c r="I59" i="1"/>
  <c r="I60" i="1"/>
  <c r="I62" i="1"/>
  <c r="I63" i="1"/>
  <c r="I64" i="1"/>
  <c r="I66" i="1"/>
  <c r="I67" i="1"/>
  <c r="I68" i="1"/>
  <c r="I69" i="1"/>
  <c r="I71" i="1"/>
  <c r="I72" i="1"/>
  <c r="I74" i="1"/>
  <c r="I75" i="1"/>
  <c r="I76" i="1"/>
  <c r="I78" i="1"/>
  <c r="I79" i="1"/>
  <c r="I80" i="1"/>
  <c r="I82" i="1"/>
  <c r="I83" i="1"/>
  <c r="I84" i="1"/>
  <c r="I85" i="1"/>
  <c r="I86" i="1"/>
  <c r="I87" i="1"/>
  <c r="I89" i="1"/>
  <c r="I90" i="1"/>
  <c r="I91" i="1"/>
  <c r="I93" i="1"/>
  <c r="I94" i="1"/>
  <c r="I95" i="1"/>
  <c r="I96" i="1"/>
  <c r="I98" i="1"/>
  <c r="I99" i="1"/>
  <c r="I100" i="1"/>
  <c r="I101" i="1"/>
  <c r="I102" i="1"/>
  <c r="I111" i="1"/>
  <c r="I112" i="1"/>
  <c r="I113" i="1"/>
  <c r="I115" i="1"/>
  <c r="I116" i="1"/>
  <c r="I117" i="1"/>
  <c r="I118" i="1"/>
  <c r="I120" i="1"/>
  <c r="I121" i="1"/>
  <c r="I122" i="1"/>
  <c r="I123" i="1"/>
  <c r="I125" i="1"/>
  <c r="I126" i="1"/>
  <c r="I127" i="1"/>
  <c r="I128" i="1"/>
  <c r="I129" i="1"/>
  <c r="I130" i="1"/>
  <c r="I132" i="1"/>
  <c r="I133" i="1"/>
  <c r="I134" i="1"/>
  <c r="I135" i="1"/>
  <c r="I137" i="1"/>
  <c r="I138" i="1"/>
  <c r="I139" i="1"/>
  <c r="I140" i="1"/>
  <c r="I142" i="1"/>
  <c r="I143" i="1"/>
  <c r="I144" i="1"/>
  <c r="I146" i="1"/>
  <c r="I147" i="1"/>
  <c r="I149" i="1"/>
  <c r="I150" i="1"/>
  <c r="I152" i="1"/>
  <c r="I153" i="1"/>
  <c r="I15" i="1"/>
  <c r="H14" i="1"/>
  <c r="H16" i="1"/>
  <c r="H17" i="1"/>
  <c r="H19" i="1"/>
  <c r="H20" i="1"/>
  <c r="H22" i="1"/>
  <c r="H23" i="1"/>
  <c r="H24" i="1"/>
  <c r="H26" i="1"/>
  <c r="H27" i="1"/>
  <c r="H29" i="1"/>
  <c r="H31" i="1"/>
  <c r="H32" i="1"/>
  <c r="H33" i="1"/>
  <c r="H35" i="1"/>
  <c r="H36" i="1"/>
  <c r="H37" i="1"/>
  <c r="H38" i="1"/>
  <c r="H39" i="1"/>
  <c r="H40" i="1"/>
  <c r="H41" i="1"/>
  <c r="H42" i="1"/>
  <c r="H44" i="1"/>
  <c r="H46" i="1"/>
  <c r="H48" i="1"/>
  <c r="H49" i="1"/>
  <c r="H50" i="1"/>
  <c r="H51" i="1"/>
  <c r="H52" i="1"/>
  <c r="H54" i="1"/>
  <c r="H56" i="1"/>
  <c r="H58" i="1"/>
  <c r="H59" i="1"/>
  <c r="H60" i="1"/>
  <c r="H62" i="1"/>
  <c r="H63" i="1"/>
  <c r="H64" i="1"/>
  <c r="H66" i="1"/>
  <c r="H67" i="1"/>
  <c r="H68" i="1"/>
  <c r="H69" i="1"/>
  <c r="H71" i="1"/>
  <c r="H72" i="1"/>
  <c r="H74" i="1"/>
  <c r="H75" i="1"/>
  <c r="H76" i="1"/>
  <c r="H78" i="1"/>
  <c r="H79" i="1"/>
  <c r="H80" i="1"/>
  <c r="H82" i="1"/>
  <c r="H83" i="1"/>
  <c r="H84" i="1"/>
  <c r="H85" i="1"/>
  <c r="H86" i="1"/>
  <c r="H87" i="1"/>
  <c r="H89" i="1"/>
  <c r="H90" i="1"/>
  <c r="H91" i="1"/>
  <c r="H93" i="1"/>
  <c r="H94" i="1"/>
  <c r="H95" i="1"/>
  <c r="H96" i="1"/>
  <c r="H98" i="1"/>
  <c r="H99" i="1"/>
  <c r="H100" i="1"/>
  <c r="H101" i="1"/>
  <c r="H102" i="1"/>
  <c r="H111" i="1"/>
  <c r="H112" i="1"/>
  <c r="H113" i="1"/>
  <c r="H115" i="1"/>
  <c r="H116" i="1"/>
  <c r="H117" i="1"/>
  <c r="H118" i="1"/>
  <c r="H120" i="1"/>
  <c r="H121" i="1"/>
  <c r="H122" i="1"/>
  <c r="H123" i="1"/>
  <c r="H125" i="1"/>
  <c r="H126" i="1"/>
  <c r="H127" i="1"/>
  <c r="H128" i="1"/>
  <c r="H129" i="1"/>
  <c r="H130" i="1"/>
  <c r="H132" i="1"/>
  <c r="H133" i="1"/>
  <c r="H134" i="1"/>
  <c r="H135" i="1"/>
  <c r="H137" i="1"/>
  <c r="H138" i="1"/>
  <c r="H139" i="1"/>
  <c r="H140" i="1"/>
  <c r="H142" i="1"/>
  <c r="H143" i="1"/>
  <c r="H144" i="1"/>
  <c r="H146" i="1"/>
  <c r="H147" i="1"/>
  <c r="H149" i="1"/>
  <c r="H150" i="1"/>
  <c r="H152" i="1"/>
  <c r="H153" i="1"/>
  <c r="H15" i="1"/>
  <c r="G14" i="1"/>
  <c r="G16" i="1"/>
  <c r="G17" i="1"/>
  <c r="G19" i="1"/>
  <c r="G20" i="1"/>
  <c r="G22" i="1"/>
  <c r="G23" i="1"/>
  <c r="G24" i="1"/>
  <c r="G26" i="1"/>
  <c r="G27" i="1"/>
  <c r="G29" i="1"/>
  <c r="G31" i="1"/>
  <c r="G32" i="1"/>
  <c r="G33" i="1"/>
  <c r="G35" i="1"/>
  <c r="G36" i="1"/>
  <c r="G37" i="1"/>
  <c r="G38" i="1"/>
  <c r="G39" i="1"/>
  <c r="G40" i="1"/>
  <c r="G41" i="1"/>
  <c r="G42" i="1"/>
  <c r="G44" i="1"/>
  <c r="G46" i="1"/>
  <c r="G48" i="1"/>
  <c r="G49" i="1"/>
  <c r="G50" i="1"/>
  <c r="G51" i="1"/>
  <c r="G52" i="1"/>
  <c r="G54" i="1"/>
  <c r="G56" i="1"/>
  <c r="G58" i="1"/>
  <c r="G59" i="1"/>
  <c r="G60" i="1"/>
  <c r="G62" i="1"/>
  <c r="G63" i="1"/>
  <c r="G64" i="1"/>
  <c r="G66" i="1"/>
  <c r="G67" i="1"/>
  <c r="G68" i="1"/>
  <c r="G69" i="1"/>
  <c r="G71" i="1"/>
  <c r="G72" i="1"/>
  <c r="G74" i="1"/>
  <c r="G75" i="1"/>
  <c r="G76" i="1"/>
  <c r="G78" i="1"/>
  <c r="G79" i="1"/>
  <c r="G80" i="1"/>
  <c r="G82" i="1"/>
  <c r="G83" i="1"/>
  <c r="G84" i="1"/>
  <c r="G85" i="1"/>
  <c r="G86" i="1"/>
  <c r="G87" i="1"/>
  <c r="G89" i="1"/>
  <c r="G90" i="1"/>
  <c r="G91" i="1"/>
  <c r="G93" i="1"/>
  <c r="G94" i="1"/>
  <c r="G95" i="1"/>
  <c r="G96" i="1"/>
  <c r="G98" i="1"/>
  <c r="G99" i="1"/>
  <c r="G100" i="1"/>
  <c r="G101" i="1"/>
  <c r="G102" i="1"/>
  <c r="G111" i="1"/>
  <c r="G112" i="1"/>
  <c r="G113" i="1"/>
  <c r="G115" i="1"/>
  <c r="G116" i="1"/>
  <c r="G117" i="1"/>
  <c r="G118" i="1"/>
  <c r="G120" i="1"/>
  <c r="G121" i="1"/>
  <c r="G122" i="1"/>
  <c r="G123" i="1"/>
  <c r="G125" i="1"/>
  <c r="G126" i="1"/>
  <c r="G127" i="1"/>
  <c r="G128" i="1"/>
  <c r="G129" i="1"/>
  <c r="G130" i="1"/>
  <c r="G132" i="1"/>
  <c r="G133" i="1"/>
  <c r="G134" i="1"/>
  <c r="G135" i="1"/>
  <c r="G137" i="1"/>
  <c r="G138" i="1"/>
  <c r="G139" i="1"/>
  <c r="G140" i="1"/>
  <c r="G142" i="1"/>
  <c r="G143" i="1"/>
  <c r="G144" i="1"/>
  <c r="G146" i="1"/>
  <c r="G147" i="1"/>
  <c r="G149" i="1"/>
  <c r="G150" i="1"/>
  <c r="G152" i="1"/>
  <c r="G153" i="1"/>
  <c r="G15" i="1"/>
  <c r="F14" i="1"/>
  <c r="F16" i="1"/>
  <c r="F17" i="1"/>
  <c r="F19" i="1"/>
  <c r="F20" i="1"/>
  <c r="F22" i="1"/>
  <c r="F23" i="1"/>
  <c r="F24" i="1"/>
  <c r="F26" i="1"/>
  <c r="F27" i="1"/>
  <c r="F29" i="1"/>
  <c r="F31" i="1"/>
  <c r="F32" i="1"/>
  <c r="F33" i="1"/>
  <c r="F35" i="1"/>
  <c r="F36" i="1"/>
  <c r="F37" i="1"/>
  <c r="F38" i="1"/>
  <c r="F39" i="1"/>
  <c r="F40" i="1"/>
  <c r="F41" i="1"/>
  <c r="F42" i="1"/>
  <c r="F44" i="1"/>
  <c r="F46" i="1"/>
  <c r="F48" i="1"/>
  <c r="F49" i="1"/>
  <c r="F50" i="1"/>
  <c r="F51" i="1"/>
  <c r="F52" i="1"/>
  <c r="F54" i="1"/>
  <c r="F56" i="1"/>
  <c r="F58" i="1"/>
  <c r="F59" i="1"/>
  <c r="F60" i="1"/>
  <c r="F62" i="1"/>
  <c r="F63" i="1"/>
  <c r="F64" i="1"/>
  <c r="F66" i="1"/>
  <c r="F67" i="1"/>
  <c r="F68" i="1"/>
  <c r="F69" i="1"/>
  <c r="F71" i="1"/>
  <c r="F72" i="1"/>
  <c r="F74" i="1"/>
  <c r="F75" i="1"/>
  <c r="F76" i="1"/>
  <c r="F78" i="1"/>
  <c r="F79" i="1"/>
  <c r="F80" i="1"/>
  <c r="F82" i="1"/>
  <c r="F83" i="1"/>
  <c r="F84" i="1"/>
  <c r="F85" i="1"/>
  <c r="F86" i="1"/>
  <c r="F87" i="1"/>
  <c r="F89" i="1"/>
  <c r="F90" i="1"/>
  <c r="F91" i="1"/>
  <c r="F93" i="1"/>
  <c r="F94" i="1"/>
  <c r="F95" i="1"/>
  <c r="F96" i="1"/>
  <c r="F98" i="1"/>
  <c r="F99" i="1"/>
  <c r="F100" i="1"/>
  <c r="F101" i="1"/>
  <c r="F102" i="1"/>
  <c r="F111" i="1"/>
  <c r="F112" i="1"/>
  <c r="F113" i="1"/>
  <c r="F115" i="1"/>
  <c r="F116" i="1"/>
  <c r="F117" i="1"/>
  <c r="F118" i="1"/>
  <c r="F120" i="1"/>
  <c r="F121" i="1"/>
  <c r="F122" i="1"/>
  <c r="F123" i="1"/>
  <c r="F125" i="1"/>
  <c r="F126" i="1"/>
  <c r="F127" i="1"/>
  <c r="F128" i="1"/>
  <c r="F129" i="1"/>
  <c r="F130" i="1"/>
  <c r="F132" i="1"/>
  <c r="F133" i="1"/>
  <c r="F134" i="1"/>
  <c r="F135" i="1"/>
  <c r="F137" i="1"/>
  <c r="F138" i="1"/>
  <c r="F139" i="1"/>
  <c r="F140" i="1"/>
  <c r="F142" i="1"/>
  <c r="F143" i="1"/>
  <c r="F144" i="1"/>
  <c r="F146" i="1"/>
  <c r="F147" i="1"/>
  <c r="F149" i="1"/>
  <c r="F150" i="1"/>
  <c r="F152" i="1"/>
  <c r="F153" i="1"/>
  <c r="F15" i="1"/>
  <c r="N186" i="1"/>
</calcChain>
</file>

<file path=xl/sharedStrings.xml><?xml version="1.0" encoding="utf-8"?>
<sst xmlns="http://schemas.openxmlformats.org/spreadsheetml/2006/main" count="322" uniqueCount="204">
  <si>
    <t>Наименование товара</t>
  </si>
  <si>
    <t>Кол-во в упаковке</t>
  </si>
  <si>
    <t>24 мес.</t>
  </si>
  <si>
    <t>12 мес.</t>
  </si>
  <si>
    <t>10 мес.</t>
  </si>
  <si>
    <t>36 мес.</t>
  </si>
  <si>
    <t xml:space="preserve">Стевиозид SWITA </t>
  </si>
  <si>
    <t>Кисели витаминизированные быстрорастворимые "ФитПарад"™</t>
  </si>
  <si>
    <t xml:space="preserve">Кисель овсяный "ФитПарад"™ </t>
  </si>
  <si>
    <t xml:space="preserve">Каша льняная "ФитПарад"™ </t>
  </si>
  <si>
    <t>Каша овсяная с топинамбуром</t>
  </si>
  <si>
    <t xml:space="preserve">Напитки б/р </t>
  </si>
  <si>
    <t>ФитПарад № 7 60 г (саше Омаг/32)</t>
  </si>
  <si>
    <t xml:space="preserve">ФитПарад № 7 400 г (дойпак) </t>
  </si>
  <si>
    <t>ФитПарад № 7 200 г (коробка)</t>
  </si>
  <si>
    <t xml:space="preserve">ФитПарад № 7 180 г (банка) </t>
  </si>
  <si>
    <t>Фитпарад № 8 60 г (саше Омаг/32)</t>
  </si>
  <si>
    <t>Фитпарад № 8 180 г (банка)</t>
  </si>
  <si>
    <t>ФитПарад № 10 200 г (дой-пак)</t>
  </si>
  <si>
    <t>ФитПарад № 19 9 г (флакон 150 шт)</t>
  </si>
  <si>
    <t>ФитПарад № 19 столовый подсластитель 18гр (300 шт)</t>
  </si>
  <si>
    <t>ФитПарад № 20 9 г (флакон 150 шт)</t>
  </si>
  <si>
    <t>ФитПарад № 20 столовый подсластитель 18гр (300 шт)</t>
  </si>
  <si>
    <t>ФитПарад № 21 9 г (флакон 150 шт)</t>
  </si>
  <si>
    <t>ФитПарад № 21 18 г (флакон 300 шт)</t>
  </si>
  <si>
    <t>Стевиозид "Свита", 90 г (банка)</t>
  </si>
  <si>
    <t>Эритрит 400 г (коробка)</t>
  </si>
  <si>
    <t>Кисель вит. "Черника" б/р, 30 г (пакет-саше)</t>
  </si>
  <si>
    <t>Кисель вит. "Персик" б/р, 30 г (пакет-саше)</t>
  </si>
  <si>
    <t>Кисель вит. "Клюква" б/р, 30 г (пакет-саше)</t>
  </si>
  <si>
    <t>Кисель вит. "Земляника" б/р, 30 г (пакет-саше)</t>
  </si>
  <si>
    <t>Кисель овсяный "Лесные ягоды" 50 г (пакет-саше)</t>
  </si>
  <si>
    <t>Кисель овсяный "Клюква" 50 г (пакет-саше)</t>
  </si>
  <si>
    <t>Кисель овсяный "Вишня" 50 г (пакет-саше)</t>
  </si>
  <si>
    <t>Каша льняная "Яблоко с корицей" 25 г (пакет-саше)</t>
  </si>
  <si>
    <t>Каша льняная "Клубника со сливками" 25 г (пакет-саше)</t>
  </si>
  <si>
    <t>Каша льняная "Белые грибы со сливочным сыром" 25 г (пакет-саше)</t>
  </si>
  <si>
    <t>Каша льняная "Абрикос с шиповником" 25 г (пакет-саше)</t>
  </si>
  <si>
    <t>Загуститель Пектин 25 г (пакет-саше)</t>
  </si>
  <si>
    <t>Загуститель Агар-агар 25 г (пакет-саше)</t>
  </si>
  <si>
    <t>Отруби овсяные 400 г (коробка)</t>
  </si>
  <si>
    <t>Семена Льна 200 г (коробка)</t>
  </si>
  <si>
    <t>Горячий шоколад со вкусом лесного ореха 200 г (дойпак)</t>
  </si>
  <si>
    <t>Горячий шоколад со вкусом ванили 200 г (дойпак)</t>
  </si>
  <si>
    <t>Какао обезжиренный 150 г (дойпак)</t>
  </si>
  <si>
    <t>Цикорий 100 г (дойпак)</t>
  </si>
  <si>
    <t>Сироп "Черника-Ежевика" 250 мл (ПЭТ- бутылка)</t>
  </si>
  <si>
    <t>Сироп "Лимон-Имбирь" 250 мл (ПЭТ- бутылка)</t>
  </si>
  <si>
    <t>Сироп "Клубника-Кактус" 250 мл (ПЭТ- бутылка)</t>
  </si>
  <si>
    <t>Сироп "Гранат-Годжи" 250 мл (ПЭТ- бутылка)</t>
  </si>
  <si>
    <t>Сироп "Вишня-Корица" 250 мл (ПЭТ- бутылка)</t>
  </si>
  <si>
    <t>Коктейль белково-углеводный "Клубника" 30 г (пакет-саше)</t>
  </si>
  <si>
    <t>Смесь для выпечки безе "Шоколад" 165 г (коробка)</t>
  </si>
  <si>
    <t>Смесь для выпечки безе "Кокос" 165 г (коробка)</t>
  </si>
  <si>
    <t>Смесь для выпечки безе "Клубника" 165 г (коробка)</t>
  </si>
  <si>
    <t>Смесь для выпечки безе "Ваниль" 165 г (коробка)</t>
  </si>
  <si>
    <t>Смесь для панна котты "Ваниль" 50 г (пакет-саше)</t>
  </si>
  <si>
    <t>Смесь для панна котты "Дыня" 50 г (пакет-саше)</t>
  </si>
  <si>
    <t>Смесь для панна котты "Клубника" 50 г (пакет-саше)</t>
  </si>
  <si>
    <t>Смесь для панна котты "Шоколад" 50 г (пакет-саше)</t>
  </si>
  <si>
    <t>ФитПарад № 9 9 г (флакон 150 шт)</t>
  </si>
  <si>
    <t>Коктейль белково-углеводный "Дыня" 30 г (пакет-саше)</t>
  </si>
  <si>
    <t>Коктейль белково-углеводный "Шоколадный пломбир" 30 г (пакет-саше)</t>
  </si>
  <si>
    <t>Кукурузные хлопья</t>
  </si>
  <si>
    <t>Кукурузные хлопья шоколадные</t>
  </si>
  <si>
    <t xml:space="preserve">Загустители "ФитПарад"™ </t>
  </si>
  <si>
    <t>Желатин 25 г (пакет-саше)</t>
  </si>
  <si>
    <t>ФитПарад № 20 4,5г (плоский флакон 75 шт)</t>
  </si>
  <si>
    <t xml:space="preserve">Молоко КОКОСОВОЕ  сухое </t>
  </si>
  <si>
    <t>Каша овсяная вит. б/п Клубника 35г</t>
  </si>
  <si>
    <t>Каша овсяная вит. б/п Груша 35г</t>
  </si>
  <si>
    <t>Каша овсяная вит. б/п Черника 35г</t>
  </si>
  <si>
    <t>Семена Чиа 40 г (пакет-саше)</t>
  </si>
  <si>
    <t>ФитПарад № 12  50 г -100шт. (саше 32)</t>
  </si>
  <si>
    <t>Столовый подсластитель ЭРИТРИТ, 400г</t>
  </si>
  <si>
    <t>Заменитель сахара на основе сукралозы и стевии № 9, 19, 20, 21 (таблетки)</t>
  </si>
  <si>
    <t>ФитПарад № 10 50 г -100 шт. (саше 32)</t>
  </si>
  <si>
    <t xml:space="preserve">МОЛОКО сухое </t>
  </si>
  <si>
    <t>Сиропы ПЭТ</t>
  </si>
  <si>
    <t>Коктейли</t>
  </si>
  <si>
    <t>Смесь для безе белковая</t>
  </si>
  <si>
    <t>Смесь для приготовления панна котты</t>
  </si>
  <si>
    <t>Заменители сахара на основе эритрита и стевии № 7 (в 5 раз слаще сахара)</t>
  </si>
  <si>
    <t>Заменитель сахара на основе эритрита и стевии № 8 (в 5 раз слаще сахара)</t>
  </si>
  <si>
    <t>Заменитель сахара на основе эритрита и стевии № 10 (в 10 раз слаще сахара)</t>
  </si>
  <si>
    <t>Заменитель сахара на основе стевии № 14 (в 10 раз слаще сахара)</t>
  </si>
  <si>
    <t>Заменитель сахара на основе инулина № 11 (в 10 раз слаще сахара)</t>
  </si>
  <si>
    <t>ООО "Наш Дом"</t>
  </si>
  <si>
    <t>606508, Нижегородская обл., г. Городец, ул. Новая 121, пом.5</t>
  </si>
  <si>
    <t>ОГРН 1155248002733; ИНН 5248040400 КПП 524801001</t>
  </si>
  <si>
    <t>р/сч 407028109140000348 в ПАО «САРОВБИЗНЕСБАНК»</t>
  </si>
  <si>
    <t>Суперфуды  "ФитПарад"™</t>
  </si>
  <si>
    <t>Сладкая пудра на эритрите со вкусом карамели</t>
  </si>
  <si>
    <t>Сладкая пудра на эритрите со вкусом клубники</t>
  </si>
  <si>
    <t>Сладкая пудра на эритрите со вкусом миндаля</t>
  </si>
  <si>
    <t>Сладкая пудра на эритрите со вкусом шоколада и кокоса</t>
  </si>
  <si>
    <t xml:space="preserve">Сладкая пудра на эритрите со сливочным вкусом </t>
  </si>
  <si>
    <t>Смесь для оладьев высокобелковая со вкусом банана</t>
  </si>
  <si>
    <t>Смесь для оладьев высокобелковая со вкусом карамели</t>
  </si>
  <si>
    <t>Смесь для оладьев высокобелковая со вкусом клубники</t>
  </si>
  <si>
    <t>Смесь для оладьев высокобелковая со вкусом сливок</t>
  </si>
  <si>
    <t>Омега 3+Ламинария+Витамин Е, 1400 мг 120 капсул</t>
  </si>
  <si>
    <t>Л-Карнитин, 830 мг 180 капсул</t>
  </si>
  <si>
    <t>Коэнзим Q10, 700 мг 30 капсул</t>
  </si>
  <si>
    <t>18 мес.</t>
  </si>
  <si>
    <t>Льняная мука 500г (пакет)</t>
  </si>
  <si>
    <t>Овсяная мука 500г (пакет)</t>
  </si>
  <si>
    <t>6 мес.</t>
  </si>
  <si>
    <t>Рисовая мука 500г (пакет)</t>
  </si>
  <si>
    <t>Кукурузная мука 500г (пакет)</t>
  </si>
  <si>
    <t>8 мес.</t>
  </si>
  <si>
    <t>Амарантовая мука 500г (пакет)</t>
  </si>
  <si>
    <t>к/сч 30101810422020000718 БИК 042202718</t>
  </si>
  <si>
    <t>№ п/п</t>
  </si>
  <si>
    <t>Срок годн.</t>
  </si>
  <si>
    <t>ФитПарад № 10 150 г (дой-пак)</t>
  </si>
  <si>
    <t>ФитПарад № 11 200 г (дой-пак)</t>
  </si>
  <si>
    <t>ФитПарад № 11 150 г (дой-пак)</t>
  </si>
  <si>
    <t>Заменитель сахара с ло хан го № 12 (в 10 раз слаще сахара)</t>
  </si>
  <si>
    <t>ФитПарад № 14 200 г (дой-пак)</t>
  </si>
  <si>
    <t>ФитПарад № 14 150 г (дой-пак)</t>
  </si>
  <si>
    <t>ФитПарад № 14 50 г (саше Омаг/32)</t>
  </si>
  <si>
    <t>Сладкая пудра на эритрите</t>
  </si>
  <si>
    <t>сумма</t>
  </si>
  <si>
    <t>Клетчатка яблочная с пектином 25 г (пакет-саше)</t>
  </si>
  <si>
    <t>Клетчатка свекловичная с топинамбуром 25 г (пакет-саше)</t>
  </si>
  <si>
    <t>Молоко сухое обезжиренное 1,5%, 300г (пакет)</t>
  </si>
  <si>
    <t>Молоко сухое обезжиренное 1,5%, 300г (коробка)</t>
  </si>
  <si>
    <t>Мука</t>
  </si>
  <si>
    <t>Карамель</t>
  </si>
  <si>
    <t>Карамель леденцовая Кола, Вишня, Апельсин 60 г (дой-пак)</t>
  </si>
  <si>
    <t>Карамель леденцовая Кола, Вишня, Апельсин 48 г (дой-пак)</t>
  </si>
  <si>
    <t>Карамель леденцовая Манго, Клубника, Лайм 60 г (дой-пак)</t>
  </si>
  <si>
    <t>Карамель леденцовая Манго, Клубника, Лайм 48 г (дой-пак)</t>
  </si>
  <si>
    <t>Смесь для оладьев высокобелковая</t>
  </si>
  <si>
    <t>Капсулы</t>
  </si>
  <si>
    <t>итого</t>
  </si>
  <si>
    <t>Горячий шоколад / Какао</t>
  </si>
  <si>
    <t>Какао обезжиренный 1% (элитный)</t>
  </si>
  <si>
    <t>Горячий шоколад низкокалорийный</t>
  </si>
  <si>
    <r>
      <t xml:space="preserve">Кисели витаминизированные быстрорастворимые "ФитЭффектум"™ </t>
    </r>
    <r>
      <rPr>
        <b/>
        <sz val="10"/>
        <color indexed="10"/>
        <rFont val="Times New Roman"/>
        <family val="1"/>
        <charset val="204"/>
      </rPr>
      <t>Новинка!!!!</t>
    </r>
  </si>
  <si>
    <t>Альтернативные сахара</t>
  </si>
  <si>
    <r>
      <t>Семена Черного кунжута 150 г (коробка)</t>
    </r>
    <r>
      <rPr>
        <sz val="10"/>
        <color indexed="10"/>
        <rFont val="Times New Roman"/>
        <family val="1"/>
        <charset val="204"/>
      </rPr>
      <t>НОВИНКА!!!</t>
    </r>
  </si>
  <si>
    <r>
      <t>Кокосовый органический сахар, коробка 200 г</t>
    </r>
    <r>
      <rPr>
        <sz val="10"/>
        <color indexed="10"/>
        <rFont val="Times New Roman"/>
        <family val="1"/>
        <charset val="204"/>
      </rPr>
      <t>НОВИНКА!!!</t>
    </r>
  </si>
  <si>
    <r>
      <t xml:space="preserve">Десерт молочный низкокалорийный </t>
    </r>
    <r>
      <rPr>
        <b/>
        <sz val="10"/>
        <color indexed="10"/>
        <rFont val="Times New Roman"/>
        <family val="1"/>
        <charset val="204"/>
      </rPr>
      <t>СКОРО!</t>
    </r>
  </si>
  <si>
    <t>Сгущенное молоко (ламистер, 100 г)</t>
  </si>
  <si>
    <t>Вареное сгущенное молоко (ламистер, 100 г)</t>
  </si>
  <si>
    <t xml:space="preserve">Сахарозаменитель MasterShape </t>
  </si>
  <si>
    <t>MasterShape №1, дойпак 150 г</t>
  </si>
  <si>
    <t>MasterShape №1, саше 45 г (90 шт)</t>
  </si>
  <si>
    <t>тел. +79991416151; e-mail:Vipfit52@mail.ru</t>
  </si>
  <si>
    <t xml:space="preserve">Цена за шт., руб. </t>
  </si>
  <si>
    <t>цена сайта</t>
  </si>
  <si>
    <t xml:space="preserve">Заказ </t>
  </si>
  <si>
    <t xml:space="preserve">от 5 тыс. </t>
  </si>
  <si>
    <t>от 1 тыс</t>
  </si>
  <si>
    <t>от 8 тыс.</t>
  </si>
  <si>
    <t>от 15 тыс.</t>
  </si>
  <si>
    <t>от 20 тыс.</t>
  </si>
  <si>
    <t>от 60 тыс.</t>
  </si>
  <si>
    <t>Интернет-магазин здорового питания</t>
  </si>
  <si>
    <t xml:space="preserve">      Vipfit52.com</t>
  </si>
  <si>
    <t>Сбор заявок: понедельник-среда (до 22-00 по Мск). Отправка товара до ТК в Н.Новгороде: воскресенье-понедельник.</t>
  </si>
  <si>
    <t>Наше преимущество- закзаз можете сделать в штучном количестве</t>
  </si>
  <si>
    <t>Цены указаны по состоянию на 01.03.2019 года</t>
  </si>
  <si>
    <r>
      <t xml:space="preserve">Коктейли </t>
    </r>
    <r>
      <rPr>
        <b/>
        <sz val="10"/>
        <color indexed="10"/>
        <rFont val="Times New Roman"/>
        <family val="1"/>
        <charset val="204"/>
      </rPr>
      <t>НОВИНКА!!!</t>
    </r>
  </si>
  <si>
    <t>Коктейль белковый со вкусом "клубника", 300 г</t>
  </si>
  <si>
    <t>Коктейль белковый со вкусом "шоколадный пломбир", 300 г</t>
  </si>
  <si>
    <t>Коктейль белковый со вкусом "фисташковое мороженое", 300 г</t>
  </si>
  <si>
    <r>
      <t xml:space="preserve">Сиропы </t>
    </r>
    <r>
      <rPr>
        <b/>
        <sz val="10"/>
        <color indexed="10"/>
        <rFont val="Times New Roman"/>
        <family val="1"/>
        <charset val="204"/>
      </rPr>
      <t>НОВИНКА!!!!</t>
    </r>
  </si>
  <si>
    <t>Сироп со стевией FitActive со вкусом "Карамель", 300 г</t>
  </si>
  <si>
    <t>Сироп со стевией FitActive со вкусом "Молочный шоколад", 300 г</t>
  </si>
  <si>
    <t>Сироп со стевией FitActive со вкусом "Темный шоколад", 300 г</t>
  </si>
  <si>
    <t>Сироп со стевией FitActive со вкусом "Сливочный пломбир", 300 г</t>
  </si>
  <si>
    <t>Сироп со стевией FitActive со вкусом "Кокос", 300 г</t>
  </si>
  <si>
    <t>Сироп со стевией FitActive со вкусом "Крем-брюле", 300 г</t>
  </si>
  <si>
    <t>Сироп со стевией FitActive со вкусом "Миндаль", 300 г</t>
  </si>
  <si>
    <t>Сироп со стевией FitActive со вкусом "Лесной орех", 300 г</t>
  </si>
  <si>
    <t>Кокосовая мука 400г (пакет) Новая упаковка Дойпак.</t>
  </si>
  <si>
    <r>
      <t xml:space="preserve">Сиропы ФитЭффектум  </t>
    </r>
    <r>
      <rPr>
        <b/>
        <sz val="10"/>
        <color indexed="10"/>
        <rFont val="Times New Roman"/>
        <family val="1"/>
        <charset val="204"/>
      </rPr>
      <t>НОВИНКА!!!</t>
    </r>
  </si>
  <si>
    <t>Сироп "Черника"  ФитЭффектум 250 мл                          БАД</t>
  </si>
  <si>
    <t>Сироп "Клубника"  ФитЭффектум 250 мл                        БАД</t>
  </si>
  <si>
    <t>Сироп "Малина"  ФитЭффектум 250 мл                           БАД</t>
  </si>
  <si>
    <t>Сироп "Карамель"  ФитЭффектум 250 мл                       БАД</t>
  </si>
  <si>
    <t>Сироп "Клюква"  ФитЭффектум 250 мл                           БАД</t>
  </si>
  <si>
    <t>Сироп "Шиповник"  ФитЭффектум 250 мл                      БАД</t>
  </si>
  <si>
    <t>ФитПарад №7</t>
  </si>
  <si>
    <t>ФитПарад №8</t>
  </si>
  <si>
    <t>ФитПарад №10</t>
  </si>
  <si>
    <t>ФитПарад №11</t>
  </si>
  <si>
    <t>ФитПарад №12</t>
  </si>
  <si>
    <t>ФитПарад №14</t>
  </si>
  <si>
    <t>Горячий шоколад Ваниль</t>
  </si>
  <si>
    <t>Эритрит</t>
  </si>
  <si>
    <t>Стевиозид "СВИТА"</t>
  </si>
  <si>
    <t>Сукралоза</t>
  </si>
  <si>
    <t>Какао обез Фитпарад</t>
  </si>
  <si>
    <t>Цикорий</t>
  </si>
  <si>
    <t>Молоко сух об</t>
  </si>
  <si>
    <t>Молоко кокосовое</t>
  </si>
  <si>
    <t>Мука кокосовая</t>
  </si>
  <si>
    <t>Семена чиа</t>
  </si>
  <si>
    <t>Мальтит порошок (мальтитол)</t>
  </si>
  <si>
    <t xml:space="preserve">                    СМЕСИ "ФИТПАРАД" 5 кг. (цена указана за 5 кг.)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</si>
</sst>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_-* #,##0_р_._-;\-* #,##0_р_._-;_-* &quot;-&quot;??_р_._-;_-@_-"/>
  </numFmts>
  <fonts count="52" x14ac:knownFonts="1">
    <font>
      <sz val="10"/>
      <name val="Arial Cyr"/>
      <charset val="204"/>
    </font>
    <font>
      <sz val="10"/>
      <name val="Arial Cyr"/>
      <charset val="204"/>
    </font>
    <font>
      <sz val="7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 Cyr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 Cyr"/>
      <charset val="204"/>
    </font>
    <font>
      <b/>
      <sz val="12"/>
      <color indexed="8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7"/>
      <color theme="0" tint="-0.34998626667073579"/>
      <name val="Arial Cyr"/>
      <charset val="204"/>
    </font>
    <font>
      <sz val="7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Calibri"/>
      <family val="2"/>
      <charset val="204"/>
      <scheme val="minor"/>
    </font>
    <font>
      <sz val="7"/>
      <color rgb="FFFFFF00"/>
      <name val="Arial Cyr"/>
      <charset val="204"/>
    </font>
    <font>
      <sz val="10"/>
      <color theme="2"/>
      <name val="Times New Roman"/>
      <family val="1"/>
      <charset val="204"/>
    </font>
    <font>
      <sz val="8"/>
      <color rgb="FFFF0000"/>
      <name val="Arial Cyr"/>
      <charset val="204"/>
    </font>
    <font>
      <sz val="8"/>
      <color theme="0" tint="-0.34998626667073579"/>
      <name val="Arial Cyr"/>
      <charset val="204"/>
    </font>
    <font>
      <sz val="7"/>
      <color theme="0"/>
      <name val="Arial Cyr"/>
      <charset val="204"/>
    </font>
    <font>
      <sz val="10"/>
      <color theme="2"/>
      <name val="Calibri"/>
      <family val="2"/>
      <charset val="204"/>
      <scheme val="minor"/>
    </font>
    <font>
      <b/>
      <sz val="16"/>
      <color theme="2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7"/>
      <color theme="2"/>
      <name val="Arial Cyr"/>
      <charset val="204"/>
    </font>
    <font>
      <sz val="8"/>
      <color theme="2"/>
      <name val="Arial Cyr"/>
      <charset val="204"/>
    </font>
    <font>
      <sz val="8"/>
      <color theme="0"/>
      <name val="Arial Cyr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13"/>
      </patternFill>
    </fill>
    <fill>
      <patternFill patternType="solid">
        <fgColor rgb="FF7030A0"/>
        <bgColor indexed="13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6600"/>
        <bgColor indexed="21"/>
      </patternFill>
    </fill>
    <fill>
      <patternFill patternType="solid">
        <fgColor rgb="FF336600"/>
        <bgColor indexed="64"/>
      </patternFill>
    </fill>
    <fill>
      <patternFill patternType="solid">
        <fgColor rgb="FFFFC000"/>
        <bgColor indexed="13"/>
      </patternFill>
    </fill>
    <fill>
      <patternFill patternType="solid">
        <fgColor rgb="FF7030A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0" fillId="0" borderId="0"/>
    <xf numFmtId="164" fontId="1" fillId="0" borderId="0" applyFont="0" applyFill="0" applyBorder="0" applyAlignment="0" applyProtection="0"/>
  </cellStyleXfs>
  <cellXfs count="336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0" xfId="0" applyFont="1" applyFill="1"/>
    <xf numFmtId="1" fontId="3" fillId="0" borderId="4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/>
    <xf numFmtId="0" fontId="3" fillId="0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6" xfId="0" applyFont="1" applyFill="1" applyBorder="1"/>
    <xf numFmtId="1" fontId="3" fillId="0" borderId="6" xfId="0" applyNumberFormat="1" applyFont="1" applyFill="1" applyBorder="1" applyAlignment="1">
      <alignment horizontal="center"/>
    </xf>
    <xf numFmtId="0" fontId="3" fillId="0" borderId="7" xfId="0" applyFont="1" applyFill="1" applyBorder="1"/>
    <xf numFmtId="1" fontId="3" fillId="0" borderId="7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vertical="center"/>
    </xf>
    <xf numFmtId="0" fontId="4" fillId="4" borderId="13" xfId="0" applyFont="1" applyFill="1" applyBorder="1" applyAlignment="1">
      <alignment vertical="center"/>
    </xf>
    <xf numFmtId="0" fontId="4" fillId="4" borderId="13" xfId="0" applyFont="1" applyFill="1" applyBorder="1" applyAlignment="1">
      <alignment horizontal="left" vertical="center" indent="1"/>
    </xf>
    <xf numFmtId="1" fontId="3" fillId="4" borderId="13" xfId="0" applyNumberFormat="1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left"/>
    </xf>
    <xf numFmtId="0" fontId="4" fillId="4" borderId="15" xfId="0" applyFont="1" applyFill="1" applyBorder="1"/>
    <xf numFmtId="0" fontId="3" fillId="4" borderId="15" xfId="0" applyFont="1" applyFill="1" applyBorder="1" applyAlignment="1">
      <alignment horizontal="center"/>
    </xf>
    <xf numFmtId="0" fontId="4" fillId="4" borderId="16" xfId="0" applyFont="1" applyFill="1" applyBorder="1" applyAlignment="1">
      <alignment vertical="center"/>
    </xf>
    <xf numFmtId="0" fontId="4" fillId="4" borderId="17" xfId="0" applyFont="1" applyFill="1" applyBorder="1" applyAlignment="1">
      <alignment vertical="center"/>
    </xf>
    <xf numFmtId="0" fontId="4" fillId="4" borderId="18" xfId="0" applyFont="1" applyFill="1" applyBorder="1" applyAlignment="1">
      <alignment vertical="center"/>
    </xf>
    <xf numFmtId="0" fontId="3" fillId="4" borderId="19" xfId="0" applyFont="1" applyFill="1" applyBorder="1" applyAlignment="1">
      <alignment horizontal="center"/>
    </xf>
    <xf numFmtId="0" fontId="4" fillId="5" borderId="12" xfId="0" applyFont="1" applyFill="1" applyBorder="1" applyAlignment="1">
      <alignment vertical="center"/>
    </xf>
    <xf numFmtId="0" fontId="4" fillId="5" borderId="13" xfId="0" applyFont="1" applyFill="1" applyBorder="1" applyAlignment="1">
      <alignment vertical="center"/>
    </xf>
    <xf numFmtId="0" fontId="4" fillId="5" borderId="16" xfId="0" applyFont="1" applyFill="1" applyBorder="1" applyAlignment="1">
      <alignment vertical="center"/>
    </xf>
    <xf numFmtId="0" fontId="4" fillId="5" borderId="17" xfId="0" applyFont="1" applyFill="1" applyBorder="1" applyAlignment="1">
      <alignment vertical="center"/>
    </xf>
    <xf numFmtId="0" fontId="3" fillId="5" borderId="13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  <xf numFmtId="2" fontId="3" fillId="0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/>
    <xf numFmtId="0" fontId="7" fillId="2" borderId="0" xfId="0" applyFont="1" applyFill="1" applyBorder="1" applyAlignment="1">
      <alignment horizontal="center"/>
    </xf>
    <xf numFmtId="0" fontId="5" fillId="5" borderId="12" xfId="0" applyFont="1" applyFill="1" applyBorder="1" applyAlignment="1">
      <alignment vertical="center"/>
    </xf>
    <xf numFmtId="0" fontId="5" fillId="5" borderId="13" xfId="0" applyFont="1" applyFill="1" applyBorder="1" applyAlignment="1">
      <alignment vertical="center"/>
    </xf>
    <xf numFmtId="0" fontId="25" fillId="5" borderId="13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5" borderId="23" xfId="0" applyFont="1" applyFill="1" applyBorder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vertical="center"/>
    </xf>
    <xf numFmtId="0" fontId="27" fillId="6" borderId="13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1" fontId="3" fillId="4" borderId="26" xfId="0" applyNumberFormat="1" applyFont="1" applyFill="1" applyBorder="1" applyAlignment="1">
      <alignment horizontal="center"/>
    </xf>
    <xf numFmtId="0" fontId="4" fillId="5" borderId="26" xfId="0" applyFont="1" applyFill="1" applyBorder="1" applyAlignment="1">
      <alignment vertical="center"/>
    </xf>
    <xf numFmtId="0" fontId="5" fillId="5" borderId="26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left" vertical="center"/>
    </xf>
    <xf numFmtId="0" fontId="25" fillId="0" borderId="10" xfId="0" applyFont="1" applyFill="1" applyBorder="1" applyAlignment="1">
      <alignment vertical="center"/>
    </xf>
    <xf numFmtId="0" fontId="25" fillId="5" borderId="18" xfId="0" applyFont="1" applyFill="1" applyBorder="1" applyAlignment="1">
      <alignment vertical="center"/>
    </xf>
    <xf numFmtId="0" fontId="5" fillId="5" borderId="18" xfId="0" applyFont="1" applyFill="1" applyBorder="1" applyAlignment="1">
      <alignment vertical="center"/>
    </xf>
    <xf numFmtId="0" fontId="25" fillId="0" borderId="2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9" fontId="4" fillId="5" borderId="26" xfId="0" applyNumberFormat="1" applyFont="1" applyFill="1" applyBorder="1" applyAlignment="1">
      <alignment horizontal="left" vertical="center"/>
    </xf>
    <xf numFmtId="0" fontId="5" fillId="5" borderId="2" xfId="0" applyFont="1" applyFill="1" applyBorder="1" applyAlignment="1">
      <alignment vertical="center"/>
    </xf>
    <xf numFmtId="0" fontId="4" fillId="5" borderId="2" xfId="0" applyFont="1" applyFill="1" applyBorder="1" applyAlignment="1">
      <alignment vertical="center"/>
    </xf>
    <xf numFmtId="0" fontId="25" fillId="5" borderId="2" xfId="0" applyFont="1" applyFill="1" applyBorder="1" applyAlignment="1">
      <alignment vertical="center"/>
    </xf>
    <xf numFmtId="0" fontId="3" fillId="5" borderId="2" xfId="0" applyFont="1" applyFill="1" applyBorder="1" applyAlignment="1">
      <alignment horizontal="center" vertical="center"/>
    </xf>
    <xf numFmtId="9" fontId="4" fillId="5" borderId="2" xfId="0" applyNumberFormat="1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vertical="center"/>
    </xf>
    <xf numFmtId="1" fontId="3" fillId="0" borderId="10" xfId="0" applyNumberFormat="1" applyFont="1" applyFill="1" applyBorder="1" applyAlignment="1">
      <alignment horizontal="center"/>
    </xf>
    <xf numFmtId="0" fontId="4" fillId="4" borderId="26" xfId="0" applyFont="1" applyFill="1" applyBorder="1" applyAlignment="1">
      <alignment horizontal="left" vertical="center" indent="1"/>
    </xf>
    <xf numFmtId="0" fontId="3" fillId="4" borderId="26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/>
    </xf>
    <xf numFmtId="9" fontId="4" fillId="4" borderId="23" xfId="0" applyNumberFormat="1" applyFont="1" applyFill="1" applyBorder="1" applyAlignment="1">
      <alignment horizontal="left" vertical="center"/>
    </xf>
    <xf numFmtId="0" fontId="3" fillId="4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 vertical="center"/>
    </xf>
    <xf numFmtId="1" fontId="3" fillId="4" borderId="2" xfId="0" applyNumberFormat="1" applyFont="1" applyFill="1" applyBorder="1" applyAlignment="1">
      <alignment horizontal="center"/>
    </xf>
    <xf numFmtId="9" fontId="4" fillId="6" borderId="26" xfId="0" applyNumberFormat="1" applyFont="1" applyFill="1" applyBorder="1" applyAlignment="1">
      <alignment horizontal="left" vertical="center"/>
    </xf>
    <xf numFmtId="9" fontId="27" fillId="6" borderId="26" xfId="0" applyNumberFormat="1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center" vertical="center"/>
    </xf>
    <xf numFmtId="9" fontId="4" fillId="6" borderId="2" xfId="0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vertical="center"/>
    </xf>
    <xf numFmtId="0" fontId="4" fillId="4" borderId="15" xfId="0" applyFont="1" applyFill="1" applyBorder="1" applyAlignment="1">
      <alignment horizontal="left" vertical="center" indent="1"/>
    </xf>
    <xf numFmtId="0" fontId="4" fillId="4" borderId="32" xfId="0" applyFont="1" applyFill="1" applyBorder="1" applyAlignment="1">
      <alignment horizontal="left" vertical="center" indent="1"/>
    </xf>
    <xf numFmtId="0" fontId="4" fillId="4" borderId="2" xfId="0" applyFont="1" applyFill="1" applyBorder="1" applyAlignment="1">
      <alignment horizontal="left" vertical="center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9" fontId="4" fillId="4" borderId="2" xfId="0" applyNumberFormat="1" applyFont="1" applyFill="1" applyBorder="1" applyAlignment="1">
      <alignment horizontal="left" vertical="center"/>
    </xf>
    <xf numFmtId="0" fontId="3" fillId="2" borderId="2" xfId="0" applyNumberFormat="1" applyFont="1" applyFill="1" applyBorder="1" applyAlignment="1">
      <alignment horizontal="center" vertical="center"/>
    </xf>
    <xf numFmtId="0" fontId="26" fillId="6" borderId="2" xfId="0" applyNumberFormat="1" applyFont="1" applyFill="1" applyBorder="1" applyAlignment="1">
      <alignment horizontal="left" vertical="center"/>
    </xf>
    <xf numFmtId="0" fontId="26" fillId="2" borderId="2" xfId="0" applyNumberFormat="1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0" fontId="26" fillId="2" borderId="10" xfId="0" applyNumberFormat="1" applyFont="1" applyFill="1" applyBorder="1" applyAlignment="1">
      <alignment horizontal="center" vertical="center"/>
    </xf>
    <xf numFmtId="0" fontId="11" fillId="2" borderId="10" xfId="0" applyFont="1" applyFill="1" applyBorder="1"/>
    <xf numFmtId="2" fontId="3" fillId="0" borderId="6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4" fillId="7" borderId="38" xfId="0" applyFont="1" applyFill="1" applyBorder="1" applyAlignment="1">
      <alignment vertical="center"/>
    </xf>
    <xf numFmtId="0" fontId="16" fillId="7" borderId="39" xfId="0" applyFont="1" applyFill="1" applyBorder="1" applyAlignment="1">
      <alignment vertical="center"/>
    </xf>
    <xf numFmtId="0" fontId="16" fillId="7" borderId="39" xfId="0" applyFont="1" applyFill="1" applyBorder="1" applyAlignment="1">
      <alignment horizontal="left" vertical="center" indent="1"/>
    </xf>
    <xf numFmtId="0" fontId="16" fillId="7" borderId="40" xfId="0" applyFont="1" applyFill="1" applyBorder="1" applyAlignment="1">
      <alignment horizontal="left" vertical="center" indent="1"/>
    </xf>
    <xf numFmtId="0" fontId="3" fillId="8" borderId="41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3" fillId="0" borderId="42" xfId="0" applyFont="1" applyFill="1" applyBorder="1" applyAlignment="1">
      <alignment vertical="center"/>
    </xf>
    <xf numFmtId="0" fontId="3" fillId="0" borderId="44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/>
    <xf numFmtId="0" fontId="26" fillId="0" borderId="2" xfId="0" applyFont="1" applyFill="1" applyBorder="1"/>
    <xf numFmtId="0" fontId="3" fillId="0" borderId="10" xfId="0" applyFont="1" applyFill="1" applyBorder="1"/>
    <xf numFmtId="0" fontId="28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12" fillId="0" borderId="46" xfId="0" applyFont="1" applyFill="1" applyBorder="1" applyAlignment="1">
      <alignment horizontal="left" vertical="center"/>
    </xf>
    <xf numFmtId="0" fontId="12" fillId="0" borderId="47" xfId="0" applyFont="1" applyFill="1" applyBorder="1" applyAlignment="1">
      <alignment horizontal="left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left" vertical="center"/>
    </xf>
    <xf numFmtId="0" fontId="3" fillId="0" borderId="50" xfId="0" applyFont="1" applyFill="1" applyBorder="1"/>
    <xf numFmtId="0" fontId="3" fillId="0" borderId="51" xfId="0" applyFont="1" applyFill="1" applyBorder="1" applyAlignment="1">
      <alignment horizontal="center" vertical="center"/>
    </xf>
    <xf numFmtId="0" fontId="4" fillId="9" borderId="52" xfId="0" applyFont="1" applyFill="1" applyBorder="1" applyAlignment="1">
      <alignment vertical="center"/>
    </xf>
    <xf numFmtId="0" fontId="4" fillId="9" borderId="53" xfId="0" applyFont="1" applyFill="1" applyBorder="1" applyAlignment="1">
      <alignment vertical="center"/>
    </xf>
    <xf numFmtId="0" fontId="3" fillId="0" borderId="42" xfId="0" applyFont="1" applyFill="1" applyBorder="1" applyAlignment="1">
      <alignment horizontal="left" vertical="center"/>
    </xf>
    <xf numFmtId="0" fontId="3" fillId="0" borderId="46" xfId="0" applyFont="1" applyFill="1" applyBorder="1" applyAlignment="1">
      <alignment horizontal="center" vertical="center"/>
    </xf>
    <xf numFmtId="0" fontId="29" fillId="10" borderId="52" xfId="0" applyFont="1" applyFill="1" applyBorder="1" applyAlignment="1">
      <alignment vertical="center"/>
    </xf>
    <xf numFmtId="0" fontId="4" fillId="10" borderId="53" xfId="0" applyFont="1" applyFill="1" applyBorder="1" applyAlignment="1">
      <alignment vertical="center"/>
    </xf>
    <xf numFmtId="2" fontId="3" fillId="0" borderId="37" xfId="0" applyNumberFormat="1" applyFont="1" applyFill="1" applyBorder="1" applyAlignment="1">
      <alignment horizontal="center" vertical="center"/>
    </xf>
    <xf numFmtId="9" fontId="10" fillId="5" borderId="54" xfId="0" applyNumberFormat="1" applyFont="1" applyFill="1" applyBorder="1" applyAlignment="1">
      <alignment horizontal="left" vertical="center"/>
    </xf>
    <xf numFmtId="0" fontId="2" fillId="11" borderId="0" xfId="0" applyFont="1" applyFill="1"/>
    <xf numFmtId="0" fontId="30" fillId="11" borderId="0" xfId="0" applyFont="1" applyFill="1"/>
    <xf numFmtId="0" fontId="26" fillId="11" borderId="0" xfId="0" applyFont="1" applyFill="1"/>
    <xf numFmtId="0" fontId="2" fillId="11" borderId="0" xfId="0" applyFont="1" applyFill="1" applyAlignment="1">
      <alignment horizontal="center"/>
    </xf>
    <xf numFmtId="0" fontId="31" fillId="11" borderId="0" xfId="0" applyFont="1" applyFill="1"/>
    <xf numFmtId="0" fontId="22" fillId="11" borderId="0" xfId="0" applyFont="1" applyFill="1"/>
    <xf numFmtId="0" fontId="31" fillId="11" borderId="0" xfId="0" applyFont="1" applyFill="1" applyAlignment="1">
      <alignment horizontal="justify"/>
    </xf>
    <xf numFmtId="0" fontId="30" fillId="11" borderId="0" xfId="0" applyFont="1" applyFill="1" applyAlignment="1">
      <alignment horizontal="justify"/>
    </xf>
    <xf numFmtId="0" fontId="32" fillId="11" borderId="0" xfId="0" applyFont="1" applyFill="1"/>
    <xf numFmtId="0" fontId="33" fillId="11" borderId="0" xfId="0" applyFont="1" applyFill="1"/>
    <xf numFmtId="0" fontId="33" fillId="11" borderId="0" xfId="0" applyFont="1" applyFill="1" applyAlignment="1">
      <alignment horizontal="justify"/>
    </xf>
    <xf numFmtId="0" fontId="32" fillId="11" borderId="0" xfId="0" applyFont="1" applyFill="1" applyAlignment="1">
      <alignment horizontal="justify"/>
    </xf>
    <xf numFmtId="0" fontId="34" fillId="11" borderId="0" xfId="0" applyFont="1" applyFill="1"/>
    <xf numFmtId="0" fontId="35" fillId="11" borderId="0" xfId="0" applyFont="1" applyFill="1" applyAlignment="1">
      <alignment horizontal="justify"/>
    </xf>
    <xf numFmtId="0" fontId="36" fillId="11" borderId="0" xfId="0" applyFont="1" applyFill="1"/>
    <xf numFmtId="0" fontId="37" fillId="11" borderId="0" xfId="0" applyFont="1" applyFill="1" applyAlignment="1">
      <alignment horizontal="center"/>
    </xf>
    <xf numFmtId="0" fontId="38" fillId="11" borderId="0" xfId="0" applyFont="1" applyFill="1"/>
    <xf numFmtId="0" fontId="6" fillId="11" borderId="0" xfId="0" applyFont="1" applyFill="1" applyBorder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7" fillId="11" borderId="0" xfId="0" applyFont="1" applyFill="1" applyAlignment="1">
      <alignment vertical="center"/>
    </xf>
    <xf numFmtId="0" fontId="8" fillId="11" borderId="0" xfId="0" applyFont="1" applyFill="1" applyBorder="1" applyAlignment="1"/>
    <xf numFmtId="0" fontId="8" fillId="11" borderId="0" xfId="0" applyFont="1" applyFill="1" applyAlignment="1">
      <alignment horizontal="center" vertical="center"/>
    </xf>
    <xf numFmtId="0" fontId="6" fillId="11" borderId="0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8" fillId="11" borderId="0" xfId="0" applyFont="1" applyFill="1" applyBorder="1" applyAlignment="1">
      <alignment horizontal="center" vertical="center"/>
    </xf>
    <xf numFmtId="9" fontId="6" fillId="11" borderId="0" xfId="0" applyNumberFormat="1" applyFont="1" applyFill="1" applyBorder="1" applyAlignment="1">
      <alignment horizontal="center" vertical="center" wrapText="1"/>
    </xf>
    <xf numFmtId="0" fontId="7" fillId="11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7" fillId="11" borderId="0" xfId="0" applyFont="1" applyFill="1"/>
    <xf numFmtId="0" fontId="9" fillId="11" borderId="0" xfId="0" applyFont="1" applyFill="1" applyBorder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0" fontId="4" fillId="5" borderId="55" xfId="0" applyFont="1" applyFill="1" applyBorder="1" applyAlignment="1">
      <alignment vertical="center"/>
    </xf>
    <xf numFmtId="9" fontId="10" fillId="5" borderId="20" xfId="0" applyNumberFormat="1" applyFont="1" applyFill="1" applyBorder="1" applyAlignment="1">
      <alignment horizontal="left" vertical="center"/>
    </xf>
    <xf numFmtId="0" fontId="4" fillId="5" borderId="2" xfId="0" applyFont="1" applyFill="1" applyBorder="1" applyAlignment="1">
      <alignment vertical="center" wrapText="1"/>
    </xf>
    <xf numFmtId="2" fontId="3" fillId="5" borderId="6" xfId="0" applyNumberFormat="1" applyFont="1" applyFill="1" applyBorder="1" applyAlignment="1">
      <alignment horizontal="center" vertical="center"/>
    </xf>
    <xf numFmtId="2" fontId="3" fillId="5" borderId="2" xfId="0" applyNumberFormat="1" applyFont="1" applyFill="1" applyBorder="1" applyAlignment="1">
      <alignment horizontal="center" vertical="center"/>
    </xf>
    <xf numFmtId="2" fontId="3" fillId="12" borderId="6" xfId="0" applyNumberFormat="1" applyFont="1" applyFill="1" applyBorder="1" applyAlignment="1">
      <alignment horizontal="center" vertical="center"/>
    </xf>
    <xf numFmtId="0" fontId="4" fillId="13" borderId="56" xfId="0" applyFont="1" applyFill="1" applyBorder="1" applyAlignment="1">
      <alignment vertical="center"/>
    </xf>
    <xf numFmtId="2" fontId="3" fillId="14" borderId="6" xfId="0" applyNumberFormat="1" applyFont="1" applyFill="1" applyBorder="1" applyAlignment="1">
      <alignment horizontal="center" vertical="center"/>
    </xf>
    <xf numFmtId="0" fontId="4" fillId="13" borderId="57" xfId="0" applyFont="1" applyFill="1" applyBorder="1" applyAlignment="1">
      <alignment vertical="center"/>
    </xf>
    <xf numFmtId="2" fontId="3" fillId="4" borderId="6" xfId="0" applyNumberFormat="1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/>
    </xf>
    <xf numFmtId="2" fontId="3" fillId="6" borderId="2" xfId="0" applyNumberFormat="1" applyFont="1" applyFill="1" applyBorder="1" applyAlignment="1">
      <alignment horizontal="center" vertical="center"/>
    </xf>
    <xf numFmtId="2" fontId="3" fillId="6" borderId="6" xfId="0" applyNumberFormat="1" applyFont="1" applyFill="1" applyBorder="1" applyAlignment="1">
      <alignment horizontal="center" vertical="center"/>
    </xf>
    <xf numFmtId="2" fontId="3" fillId="12" borderId="2" xfId="0" applyNumberFormat="1" applyFont="1" applyFill="1" applyBorder="1" applyAlignment="1">
      <alignment horizontal="center" vertical="center"/>
    </xf>
    <xf numFmtId="0" fontId="13" fillId="15" borderId="58" xfId="0" applyFont="1" applyFill="1" applyBorder="1" applyAlignment="1">
      <alignment vertical="center"/>
    </xf>
    <xf numFmtId="0" fontId="5" fillId="15" borderId="52" xfId="0" applyFont="1" applyFill="1" applyBorder="1" applyAlignment="1">
      <alignment vertical="center"/>
    </xf>
    <xf numFmtId="0" fontId="13" fillId="15" borderId="53" xfId="0" applyFont="1" applyFill="1" applyBorder="1" applyAlignment="1">
      <alignment vertical="center"/>
    </xf>
    <xf numFmtId="0" fontId="13" fillId="15" borderId="2" xfId="0" applyFont="1" applyFill="1" applyBorder="1" applyAlignment="1">
      <alignment vertical="center"/>
    </xf>
    <xf numFmtId="2" fontId="3" fillId="16" borderId="6" xfId="0" applyNumberFormat="1" applyFont="1" applyFill="1" applyBorder="1" applyAlignment="1">
      <alignment horizontal="center" vertical="center"/>
    </xf>
    <xf numFmtId="2" fontId="3" fillId="16" borderId="2" xfId="0" applyNumberFormat="1" applyFont="1" applyFill="1" applyBorder="1" applyAlignment="1">
      <alignment horizontal="center" vertical="center"/>
    </xf>
    <xf numFmtId="2" fontId="3" fillId="17" borderId="6" xfId="0" applyNumberFormat="1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/>
    </xf>
    <xf numFmtId="0" fontId="2" fillId="11" borderId="0" xfId="0" applyFont="1" applyFill="1" applyAlignment="1">
      <alignment horizontal="center" vertical="center" wrapText="1"/>
    </xf>
    <xf numFmtId="0" fontId="42" fillId="11" borderId="0" xfId="0" applyFont="1" applyFill="1"/>
    <xf numFmtId="0" fontId="43" fillId="11" borderId="0" xfId="0" applyFont="1" applyFill="1"/>
    <xf numFmtId="0" fontId="44" fillId="11" borderId="0" xfId="0" applyFont="1" applyFill="1"/>
    <xf numFmtId="0" fontId="45" fillId="11" borderId="0" xfId="0" applyFont="1" applyFill="1"/>
    <xf numFmtId="9" fontId="20" fillId="18" borderId="27" xfId="0" applyNumberFormat="1" applyFont="1" applyFill="1" applyBorder="1" applyAlignment="1">
      <alignment horizontal="center" vertical="center" wrapText="1"/>
    </xf>
    <xf numFmtId="9" fontId="20" fillId="18" borderId="2" xfId="0" applyNumberFormat="1" applyFont="1" applyFill="1" applyBorder="1" applyAlignment="1">
      <alignment horizontal="center" vertical="center" wrapText="1"/>
    </xf>
    <xf numFmtId="165" fontId="9" fillId="2" borderId="6" xfId="2" applyNumberFormat="1" applyFont="1" applyFill="1" applyBorder="1" applyAlignment="1">
      <alignment horizontal="center" vertical="center" wrapText="1"/>
    </xf>
    <xf numFmtId="165" fontId="9" fillId="2" borderId="2" xfId="2" applyNumberFormat="1" applyFont="1" applyFill="1" applyBorder="1" applyAlignment="1">
      <alignment horizontal="center" vertical="center" wrapText="1"/>
    </xf>
    <xf numFmtId="165" fontId="9" fillId="5" borderId="2" xfId="2" applyNumberFormat="1" applyFont="1" applyFill="1" applyBorder="1" applyAlignment="1">
      <alignment horizontal="center" vertical="center" wrapText="1"/>
    </xf>
    <xf numFmtId="0" fontId="9" fillId="10" borderId="58" xfId="0" applyFont="1" applyFill="1" applyBorder="1" applyAlignment="1">
      <alignment horizontal="center" vertical="center"/>
    </xf>
    <xf numFmtId="165" fontId="9" fillId="2" borderId="2" xfId="2" applyNumberFormat="1" applyFont="1" applyFill="1" applyBorder="1" applyAlignment="1">
      <alignment horizontal="center" vertical="center"/>
    </xf>
    <xf numFmtId="165" fontId="9" fillId="5" borderId="2" xfId="2" applyNumberFormat="1" applyFont="1" applyFill="1" applyBorder="1" applyAlignment="1">
      <alignment horizontal="center" vertical="center"/>
    </xf>
    <xf numFmtId="165" fontId="11" fillId="2" borderId="2" xfId="2" applyNumberFormat="1" applyFont="1" applyFill="1" applyBorder="1" applyAlignment="1">
      <alignment horizontal="center" vertical="center"/>
    </xf>
    <xf numFmtId="165" fontId="11" fillId="14" borderId="2" xfId="2" applyNumberFormat="1" applyFont="1" applyFill="1" applyBorder="1" applyAlignment="1">
      <alignment horizontal="center" vertical="center"/>
    </xf>
    <xf numFmtId="165" fontId="11" fillId="4" borderId="2" xfId="2" applyNumberFormat="1" applyFont="1" applyFill="1" applyBorder="1" applyAlignment="1">
      <alignment horizontal="center" vertical="center"/>
    </xf>
    <xf numFmtId="165" fontId="11" fillId="6" borderId="2" xfId="2" applyNumberFormat="1" applyFont="1" applyFill="1" applyBorder="1" applyAlignment="1">
      <alignment horizontal="center" vertical="center"/>
    </xf>
    <xf numFmtId="165" fontId="11" fillId="12" borderId="2" xfId="2" applyNumberFormat="1" applyFont="1" applyFill="1" applyBorder="1" applyAlignment="1">
      <alignment horizontal="center" vertical="center"/>
    </xf>
    <xf numFmtId="165" fontId="11" fillId="17" borderId="2" xfId="2" applyNumberFormat="1" applyFont="1" applyFill="1" applyBorder="1" applyAlignment="1">
      <alignment horizontal="center" vertical="center"/>
    </xf>
    <xf numFmtId="0" fontId="4" fillId="19" borderId="19" xfId="0" applyFont="1" applyFill="1" applyBorder="1" applyAlignment="1">
      <alignment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4" fillId="19" borderId="4" xfId="0" applyFont="1" applyFill="1" applyBorder="1" applyAlignment="1">
      <alignment horizontal="center" vertical="center" wrapText="1"/>
    </xf>
    <xf numFmtId="0" fontId="4" fillId="19" borderId="6" xfId="0" applyFont="1" applyFill="1" applyBorder="1" applyAlignment="1">
      <alignment vertical="center" wrapText="1"/>
    </xf>
    <xf numFmtId="0" fontId="4" fillId="19" borderId="10" xfId="0" applyFont="1" applyFill="1" applyBorder="1" applyAlignment="1">
      <alignment horizontal="center" vertical="center" wrapText="1"/>
    </xf>
    <xf numFmtId="0" fontId="46" fillId="11" borderId="0" xfId="0" applyFont="1" applyFill="1"/>
    <xf numFmtId="0" fontId="47" fillId="11" borderId="0" xfId="0" applyFont="1" applyFill="1"/>
    <xf numFmtId="0" fontId="4" fillId="10" borderId="58" xfId="0" applyFont="1" applyFill="1" applyBorder="1" applyAlignment="1">
      <alignment vertical="center"/>
    </xf>
    <xf numFmtId="0" fontId="12" fillId="0" borderId="35" xfId="0" applyFont="1" applyBorder="1" applyAlignment="1">
      <alignment horizontal="center" vertical="center"/>
    </xf>
    <xf numFmtId="0" fontId="12" fillId="0" borderId="42" xfId="0" applyFont="1" applyBorder="1" applyAlignment="1">
      <alignment horizontal="left" vertical="center"/>
    </xf>
    <xf numFmtId="0" fontId="12" fillId="0" borderId="46" xfId="0" applyFont="1" applyBorder="1" applyAlignment="1">
      <alignment horizontal="center" vertical="center"/>
    </xf>
    <xf numFmtId="0" fontId="5" fillId="15" borderId="53" xfId="0" applyFont="1" applyFill="1" applyBorder="1" applyAlignment="1">
      <alignment vertical="center"/>
    </xf>
    <xf numFmtId="0" fontId="7" fillId="12" borderId="0" xfId="0" applyFont="1" applyFill="1" applyBorder="1" applyAlignment="1">
      <alignment horizontal="center"/>
    </xf>
    <xf numFmtId="2" fontId="3" fillId="0" borderId="54" xfId="0" applyNumberFormat="1" applyFont="1" applyFill="1" applyBorder="1" applyAlignment="1">
      <alignment horizontal="center" vertical="center"/>
    </xf>
    <xf numFmtId="0" fontId="26" fillId="2" borderId="59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15" borderId="10" xfId="0" applyFont="1" applyFill="1" applyBorder="1" applyAlignment="1">
      <alignment vertical="center"/>
    </xf>
    <xf numFmtId="0" fontId="14" fillId="12" borderId="60" xfId="0" applyFont="1" applyFill="1" applyBorder="1"/>
    <xf numFmtId="0" fontId="7" fillId="2" borderId="2" xfId="0" applyFont="1" applyFill="1" applyBorder="1" applyAlignment="1">
      <alignment horizontal="center"/>
    </xf>
    <xf numFmtId="0" fontId="5" fillId="15" borderId="27" xfId="0" applyFont="1" applyFill="1" applyBorder="1" applyAlignment="1">
      <alignment vertical="center"/>
    </xf>
    <xf numFmtId="0" fontId="14" fillId="2" borderId="37" xfId="0" applyFont="1" applyFill="1" applyBorder="1"/>
    <xf numFmtId="0" fontId="7" fillId="2" borderId="37" xfId="0" applyFont="1" applyFill="1" applyBorder="1" applyAlignment="1">
      <alignment horizontal="center"/>
    </xf>
    <xf numFmtId="0" fontId="14" fillId="2" borderId="61" xfId="0" applyFont="1" applyFill="1" applyBorder="1"/>
    <xf numFmtId="0" fontId="19" fillId="15" borderId="58" xfId="0" applyFont="1" applyFill="1" applyBorder="1" applyAlignment="1">
      <alignment vertical="center"/>
    </xf>
    <xf numFmtId="2" fontId="9" fillId="0" borderId="2" xfId="0" applyNumberFormat="1" applyFont="1" applyFill="1" applyBorder="1" applyAlignment="1">
      <alignment horizontal="center" vertical="center"/>
    </xf>
    <xf numFmtId="0" fontId="5" fillId="15" borderId="0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2" fontId="3" fillId="12" borderId="54" xfId="0" applyNumberFormat="1" applyFont="1" applyFill="1" applyBorder="1" applyAlignment="1">
      <alignment horizontal="center" vertical="center"/>
    </xf>
    <xf numFmtId="0" fontId="3" fillId="20" borderId="2" xfId="0" applyFont="1" applyFill="1" applyBorder="1"/>
    <xf numFmtId="0" fontId="4" fillId="4" borderId="55" xfId="0" applyFont="1" applyFill="1" applyBorder="1" applyAlignment="1">
      <alignment vertical="center"/>
    </xf>
    <xf numFmtId="0" fontId="4" fillId="4" borderId="62" xfId="0" applyFont="1" applyFill="1" applyBorder="1" applyAlignment="1">
      <alignment vertical="center"/>
    </xf>
    <xf numFmtId="0" fontId="4" fillId="4" borderId="63" xfId="0" applyFont="1" applyFill="1" applyBorder="1" applyAlignment="1">
      <alignment vertical="center"/>
    </xf>
    <xf numFmtId="0" fontId="3" fillId="0" borderId="42" xfId="0" applyFont="1" applyBorder="1"/>
    <xf numFmtId="165" fontId="21" fillId="0" borderId="2" xfId="2" applyNumberFormat="1" applyFont="1" applyFill="1" applyBorder="1" applyAlignment="1">
      <alignment horizontal="center" vertical="center"/>
    </xf>
    <xf numFmtId="1" fontId="3" fillId="4" borderId="23" xfId="0" applyNumberFormat="1" applyFont="1" applyFill="1" applyBorder="1" applyAlignment="1">
      <alignment horizontal="center"/>
    </xf>
    <xf numFmtId="1" fontId="3" fillId="4" borderId="6" xfId="0" applyNumberFormat="1" applyFont="1" applyFill="1" applyBorder="1" applyAlignment="1">
      <alignment horizontal="center"/>
    </xf>
    <xf numFmtId="0" fontId="3" fillId="0" borderId="37" xfId="0" applyFont="1" applyFill="1" applyBorder="1" applyAlignment="1">
      <alignment horizontal="center" vertical="center"/>
    </xf>
    <xf numFmtId="2" fontId="3" fillId="0" borderId="64" xfId="0" applyNumberFormat="1" applyFont="1" applyFill="1" applyBorder="1" applyAlignment="1">
      <alignment horizontal="center" vertical="center"/>
    </xf>
    <xf numFmtId="1" fontId="3" fillId="4" borderId="10" xfId="0" applyNumberFormat="1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7" fillId="2" borderId="66" xfId="0" applyFont="1" applyFill="1" applyBorder="1"/>
    <xf numFmtId="0" fontId="7" fillId="2" borderId="67" xfId="0" applyFont="1" applyFill="1" applyBorder="1"/>
    <xf numFmtId="0" fontId="7" fillId="4" borderId="37" xfId="0" applyFont="1" applyFill="1" applyBorder="1" applyAlignment="1">
      <alignment horizontal="center" vertical="center"/>
    </xf>
    <xf numFmtId="0" fontId="7" fillId="4" borderId="66" xfId="0" applyFont="1" applyFill="1" applyBorder="1"/>
    <xf numFmtId="0" fontId="48" fillId="11" borderId="0" xfId="0" applyFont="1" applyFill="1"/>
    <xf numFmtId="0" fontId="41" fillId="11" borderId="0" xfId="0" applyFont="1" applyFill="1"/>
    <xf numFmtId="0" fontId="7" fillId="11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28" fillId="21" borderId="0" xfId="0" applyFont="1" applyFill="1" applyBorder="1" applyAlignment="1">
      <alignment horizontal="center" vertical="center"/>
    </xf>
    <xf numFmtId="2" fontId="49" fillId="21" borderId="0" xfId="0" applyNumberFormat="1" applyFont="1" applyFill="1" applyBorder="1" applyAlignment="1">
      <alignment horizontal="center" vertical="center"/>
    </xf>
    <xf numFmtId="0" fontId="39" fillId="21" borderId="0" xfId="0" applyFont="1" applyFill="1" applyBorder="1" applyAlignment="1">
      <alignment horizontal="center"/>
    </xf>
    <xf numFmtId="0" fontId="12" fillId="21" borderId="0" xfId="0" applyFont="1" applyFill="1" applyBorder="1" applyAlignment="1">
      <alignment horizontal="center" vertical="center"/>
    </xf>
    <xf numFmtId="0" fontId="26" fillId="0" borderId="2" xfId="1" applyFont="1" applyBorder="1" applyAlignment="1">
      <alignment horizontal="left" vertical="center"/>
    </xf>
    <xf numFmtId="0" fontId="26" fillId="21" borderId="69" xfId="1" applyFont="1" applyFill="1" applyBorder="1" applyAlignment="1">
      <alignment horizontal="center" vertical="center"/>
    </xf>
    <xf numFmtId="2" fontId="9" fillId="21" borderId="0" xfId="0" applyNumberFormat="1" applyFont="1" applyFill="1" applyBorder="1" applyAlignment="1">
      <alignment horizontal="center" vertical="center"/>
    </xf>
    <xf numFmtId="0" fontId="51" fillId="21" borderId="37" xfId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2" fontId="3" fillId="21" borderId="6" xfId="0" applyNumberFormat="1" applyFont="1" applyFill="1" applyBorder="1" applyAlignment="1">
      <alignment horizontal="center" vertical="center"/>
    </xf>
    <xf numFmtId="2" fontId="3" fillId="21" borderId="2" xfId="0" applyNumberFormat="1" applyFont="1" applyFill="1" applyBorder="1" applyAlignment="1">
      <alignment horizontal="center" vertical="center"/>
    </xf>
    <xf numFmtId="2" fontId="3" fillId="21" borderId="37" xfId="0" applyNumberFormat="1" applyFont="1" applyFill="1" applyBorder="1" applyAlignment="1">
      <alignment horizontal="center" vertical="center"/>
    </xf>
    <xf numFmtId="2" fontId="18" fillId="2" borderId="70" xfId="0" applyNumberFormat="1" applyFont="1" applyFill="1" applyBorder="1" applyAlignment="1">
      <alignment horizontal="center" vertical="center"/>
    </xf>
    <xf numFmtId="0" fontId="12" fillId="21" borderId="2" xfId="0" applyFont="1" applyFill="1" applyBorder="1" applyAlignment="1">
      <alignment horizontal="center" vertical="center"/>
    </xf>
    <xf numFmtId="0" fontId="7" fillId="21" borderId="2" xfId="0" applyFont="1" applyFill="1" applyBorder="1" applyAlignment="1">
      <alignment horizontal="center"/>
    </xf>
    <xf numFmtId="9" fontId="10" fillId="19" borderId="32" xfId="0" applyNumberFormat="1" applyFont="1" applyFill="1" applyBorder="1" applyAlignment="1">
      <alignment horizontal="center" vertical="center" wrapText="1"/>
    </xf>
    <xf numFmtId="9" fontId="10" fillId="19" borderId="24" xfId="0" applyNumberFormat="1" applyFont="1" applyFill="1" applyBorder="1" applyAlignment="1">
      <alignment horizontal="center" vertical="center" wrapText="1"/>
    </xf>
    <xf numFmtId="9" fontId="10" fillId="19" borderId="25" xfId="0" applyNumberFormat="1" applyFont="1" applyFill="1" applyBorder="1" applyAlignment="1">
      <alignment horizontal="center" vertical="center" wrapText="1"/>
    </xf>
    <xf numFmtId="0" fontId="2" fillId="11" borderId="41" xfId="0" applyFont="1" applyFill="1" applyBorder="1" applyAlignment="1">
      <alignment horizontal="center" vertical="center"/>
    </xf>
    <xf numFmtId="0" fontId="23" fillId="11" borderId="41" xfId="0" applyFont="1" applyFill="1" applyBorder="1" applyAlignment="1">
      <alignment horizontal="center" vertical="center"/>
    </xf>
    <xf numFmtId="0" fontId="41" fillId="11" borderId="41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center"/>
    </xf>
    <xf numFmtId="0" fontId="4" fillId="19" borderId="10" xfId="0" applyFont="1" applyFill="1" applyBorder="1" applyAlignment="1">
      <alignment horizontal="center" vertical="center" wrapText="1"/>
    </xf>
    <xf numFmtId="0" fontId="4" fillId="19" borderId="6" xfId="0" applyFont="1" applyFill="1" applyBorder="1" applyAlignment="1">
      <alignment horizontal="center" vertical="center" wrapText="1"/>
    </xf>
    <xf numFmtId="9" fontId="10" fillId="19" borderId="15" xfId="0" applyNumberFormat="1" applyFont="1" applyFill="1" applyBorder="1" applyAlignment="1">
      <alignment horizontal="center" vertical="center" wrapText="1"/>
    </xf>
    <xf numFmtId="9" fontId="10" fillId="19" borderId="2" xfId="0" applyNumberFormat="1" applyFont="1" applyFill="1" applyBorder="1" applyAlignment="1">
      <alignment horizontal="center" vertical="center" wrapText="1"/>
    </xf>
    <xf numFmtId="9" fontId="10" fillId="19" borderId="4" xfId="0" applyNumberFormat="1" applyFont="1" applyFill="1" applyBorder="1" applyAlignment="1">
      <alignment horizontal="center" vertical="center" wrapText="1"/>
    </xf>
    <xf numFmtId="0" fontId="32" fillId="11" borderId="68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/>
    </xf>
    <xf numFmtId="0" fontId="4" fillId="19" borderId="14" xfId="0" applyFont="1" applyFill="1" applyBorder="1" applyAlignment="1">
      <alignment horizontal="center" vertical="center" wrapText="1"/>
    </xf>
    <xf numFmtId="0" fontId="4" fillId="19" borderId="1" xfId="0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>
      <alignment horizontal="center" vertical="center" wrapText="1"/>
    </xf>
    <xf numFmtId="0" fontId="4" fillId="19" borderId="4" xfId="0" applyFont="1" applyFill="1" applyBorder="1" applyAlignment="1">
      <alignment horizontal="center" vertical="center" wrapText="1"/>
    </xf>
    <xf numFmtId="9" fontId="4" fillId="19" borderId="15" xfId="0" applyNumberFormat="1" applyFont="1" applyFill="1" applyBorder="1" applyAlignment="1">
      <alignment horizontal="center" vertical="center" wrapText="1"/>
    </xf>
    <xf numFmtId="9" fontId="4" fillId="19" borderId="2" xfId="0" applyNumberFormat="1" applyFont="1" applyFill="1" applyBorder="1" applyAlignment="1">
      <alignment horizontal="center" vertical="center" wrapText="1"/>
    </xf>
    <xf numFmtId="9" fontId="4" fillId="19" borderId="10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01000000}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26" Type="http://schemas.openxmlformats.org/officeDocument/2006/relationships/image" Target="../media/image26.jpeg" /><Relationship Id="rId3" Type="http://schemas.openxmlformats.org/officeDocument/2006/relationships/image" Target="../media/image3.jpeg" /><Relationship Id="rId21" Type="http://schemas.openxmlformats.org/officeDocument/2006/relationships/image" Target="../media/image21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5" Type="http://schemas.openxmlformats.org/officeDocument/2006/relationships/image" Target="../media/image25.jpe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jpeg" /><Relationship Id="rId29" Type="http://schemas.openxmlformats.org/officeDocument/2006/relationships/image" Target="../media/image29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24" Type="http://schemas.openxmlformats.org/officeDocument/2006/relationships/image" Target="../media/image24.jpe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23" Type="http://schemas.openxmlformats.org/officeDocument/2006/relationships/image" Target="../media/image23.jpeg" /><Relationship Id="rId28" Type="http://schemas.openxmlformats.org/officeDocument/2006/relationships/image" Target="../media/image28.jpeg" /><Relationship Id="rId10" Type="http://schemas.openxmlformats.org/officeDocument/2006/relationships/image" Target="../media/image10.jpeg" /><Relationship Id="rId19" Type="http://schemas.openxmlformats.org/officeDocument/2006/relationships/image" Target="../media/image19.jpeg" /><Relationship Id="rId31" Type="http://schemas.openxmlformats.org/officeDocument/2006/relationships/image" Target="../media/image31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Relationship Id="rId22" Type="http://schemas.openxmlformats.org/officeDocument/2006/relationships/image" Target="../media/image22.jpeg" /><Relationship Id="rId27" Type="http://schemas.openxmlformats.org/officeDocument/2006/relationships/image" Target="../media/image27.jpeg" /><Relationship Id="rId30" Type="http://schemas.openxmlformats.org/officeDocument/2006/relationships/image" Target="../media/image30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180975</xdr:colOff>
      <xdr:row>5</xdr:row>
      <xdr:rowOff>161925</xdr:rowOff>
    </xdr:to>
    <xdr:pic>
      <xdr:nvPicPr>
        <xdr:cNvPr id="10018" name="Picture 1" descr="http://sodasan.com.ua/published/publicdata/ARTEDUSDSN/attachments/SC/images/logo-site.jpg">
          <a:extLst>
            <a:ext uri="{FF2B5EF4-FFF2-40B4-BE49-F238E27FC236}">
              <a16:creationId xmlns:a16="http://schemas.microsoft.com/office/drawing/2014/main" id="{1491873B-DF42-4655-8090-7FF9E1812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085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0</xdr:row>
      <xdr:rowOff>104775</xdr:rowOff>
    </xdr:from>
    <xdr:to>
      <xdr:col>6</xdr:col>
      <xdr:colOff>619125</xdr:colOff>
      <xdr:row>6</xdr:row>
      <xdr:rowOff>47625</xdr:rowOff>
    </xdr:to>
    <xdr:pic>
      <xdr:nvPicPr>
        <xdr:cNvPr id="10033" name="Рисунок 1">
          <a:extLst>
            <a:ext uri="{FF2B5EF4-FFF2-40B4-BE49-F238E27FC236}">
              <a16:creationId xmlns:a16="http://schemas.microsoft.com/office/drawing/2014/main" id="{7A0EC169-4EF0-49BC-B63D-4A9142A1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04775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238125</xdr:rowOff>
    </xdr:from>
    <xdr:to>
      <xdr:col>1</xdr:col>
      <xdr:colOff>7437</xdr:colOff>
      <xdr:row>14</xdr:row>
      <xdr:rowOff>59532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B3F0BE3-D939-064D-BEBE-A003F01A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0" y="1964531"/>
          <a:ext cx="1067093" cy="1059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184549</xdr:rowOff>
    </xdr:from>
    <xdr:to>
      <xdr:col>0</xdr:col>
      <xdr:colOff>1043931</xdr:colOff>
      <xdr:row>19</xdr:row>
      <xdr:rowOff>47627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6A9BBB3-8952-694E-942B-7BDB172B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8705"/>
          <a:ext cx="1043931" cy="100607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18</xdr:row>
      <xdr:rowOff>105640</xdr:rowOff>
    </xdr:from>
    <xdr:to>
      <xdr:col>1</xdr:col>
      <xdr:colOff>1983</xdr:colOff>
      <xdr:row>23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3FE79F5-CDDE-004A-A9C5-1F7A4A59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3832296"/>
          <a:ext cx="1025921" cy="98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105966</xdr:rowOff>
    </xdr:from>
    <xdr:to>
      <xdr:col>0</xdr:col>
      <xdr:colOff>1043735</xdr:colOff>
      <xdr:row>111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0C687DD-F635-2F43-A781-E38484A9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0386"/>
          <a:ext cx="1043735" cy="1067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161211</xdr:rowOff>
    </xdr:from>
    <xdr:to>
      <xdr:col>0</xdr:col>
      <xdr:colOff>1039540</xdr:colOff>
      <xdr:row>72</xdr:row>
      <xdr:rowOff>131445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0B639EC-1F99-D245-97FA-54E9365B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4731"/>
          <a:ext cx="1039540" cy="10827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124108</xdr:rowOff>
    </xdr:from>
    <xdr:to>
      <xdr:col>0</xdr:col>
      <xdr:colOff>1043940</xdr:colOff>
      <xdr:row>106</xdr:row>
      <xdr:rowOff>85031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07C9A7-0489-B240-AAD9-AD89C625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26508"/>
          <a:ext cx="1043940" cy="1065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133349</xdr:rowOff>
    </xdr:from>
    <xdr:to>
      <xdr:col>0</xdr:col>
      <xdr:colOff>1049002</xdr:colOff>
      <xdr:row>167</xdr:row>
      <xdr:rowOff>41910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9FA430-2093-7445-B679-AFFCEAC5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239"/>
          <a:ext cx="1049002" cy="10515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122</xdr:row>
      <xdr:rowOff>175261</xdr:rowOff>
    </xdr:from>
    <xdr:to>
      <xdr:col>0</xdr:col>
      <xdr:colOff>1040130</xdr:colOff>
      <xdr:row>128</xdr:row>
      <xdr:rowOff>122563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A8A3967-EE3A-A94A-948F-0856B7400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3481031"/>
          <a:ext cx="1032510" cy="1033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179070</xdr:rowOff>
    </xdr:from>
    <xdr:to>
      <xdr:col>0</xdr:col>
      <xdr:colOff>1050906</xdr:colOff>
      <xdr:row>122</xdr:row>
      <xdr:rowOff>125730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EC70CEA-835A-5746-A1F8-B4CD8C19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79940"/>
          <a:ext cx="1050906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178879</xdr:rowOff>
    </xdr:from>
    <xdr:to>
      <xdr:col>0</xdr:col>
      <xdr:colOff>1039674</xdr:colOff>
      <xdr:row>140</xdr:row>
      <xdr:rowOff>95250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22D1447-AD8C-744C-9DD0-5F025C4F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75399"/>
          <a:ext cx="1039674" cy="1040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99061</xdr:rowOff>
    </xdr:from>
    <xdr:to>
      <xdr:col>0</xdr:col>
      <xdr:colOff>1044316</xdr:colOff>
      <xdr:row>146</xdr:row>
      <xdr:rowOff>1027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EBC748F-33FF-B34F-8429-EEF03446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19531"/>
          <a:ext cx="1044316" cy="1044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137511</xdr:rowOff>
    </xdr:from>
    <xdr:to>
      <xdr:col>0</xdr:col>
      <xdr:colOff>1036320</xdr:colOff>
      <xdr:row>100</xdr:row>
      <xdr:rowOff>83820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5A715B0-F921-AE4F-AD73-BAB1F2B4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27391"/>
          <a:ext cx="1036320" cy="1058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179443</xdr:rowOff>
    </xdr:from>
    <xdr:to>
      <xdr:col>0</xdr:col>
      <xdr:colOff>1051560</xdr:colOff>
      <xdr:row>134</xdr:row>
      <xdr:rowOff>126757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3207664-241A-2140-8C1E-9FE63175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71063"/>
          <a:ext cx="1051560" cy="1052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42820</xdr:rowOff>
    </xdr:from>
    <xdr:to>
      <xdr:col>0</xdr:col>
      <xdr:colOff>1053804</xdr:colOff>
      <xdr:row>45</xdr:row>
      <xdr:rowOff>64770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0A7BE17-53CF-F341-90A8-7A10EEE9D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0010"/>
          <a:ext cx="1053804" cy="1054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30875</xdr:rowOff>
    </xdr:from>
    <xdr:to>
      <xdr:col>0</xdr:col>
      <xdr:colOff>1050510</xdr:colOff>
      <xdr:row>116</xdr:row>
      <xdr:rowOff>160020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EF41967-5688-234F-B84D-29B9A3C8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9725"/>
          <a:ext cx="1050510" cy="1051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129540</xdr:rowOff>
    </xdr:from>
    <xdr:to>
      <xdr:col>0</xdr:col>
      <xdr:colOff>1039018</xdr:colOff>
      <xdr:row>51</xdr:row>
      <xdr:rowOff>60959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17B2CC-5B1C-E14D-B388-6FFC8BC8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9240"/>
          <a:ext cx="1039018" cy="1036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171816</xdr:rowOff>
    </xdr:from>
    <xdr:to>
      <xdr:col>1</xdr:col>
      <xdr:colOff>0</xdr:colOff>
      <xdr:row>29</xdr:row>
      <xdr:rowOff>12456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14FD558-0C91-724B-8B95-A2D4F49C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4306"/>
          <a:ext cx="1059180" cy="10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54939</xdr:rowOff>
    </xdr:from>
    <xdr:to>
      <xdr:col>0</xdr:col>
      <xdr:colOff>1040409</xdr:colOff>
      <xdr:row>35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F7C54A3-1AE4-CD49-B4F5-95783B35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6629"/>
          <a:ext cx="1040409" cy="1088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52379</xdr:rowOff>
    </xdr:from>
    <xdr:to>
      <xdr:col>0</xdr:col>
      <xdr:colOff>1055370</xdr:colOff>
      <xdr:row>41</xdr:row>
      <xdr:rowOff>13086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972211D-9FFC-8140-AE73-4C47F5EC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7069"/>
          <a:ext cx="1055370" cy="11037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66810</xdr:rowOff>
    </xdr:from>
    <xdr:to>
      <xdr:col>0</xdr:col>
      <xdr:colOff>1036392</xdr:colOff>
      <xdr:row>57</xdr:row>
      <xdr:rowOff>22859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7936293-EEB1-F345-8DD5-C0076F0A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1410"/>
          <a:ext cx="1036392" cy="108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76434</xdr:rowOff>
    </xdr:from>
    <xdr:to>
      <xdr:col>0</xdr:col>
      <xdr:colOff>1033433</xdr:colOff>
      <xdr:row>63</xdr:row>
      <xdr:rowOff>6898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E738E9D-4DC9-0C43-B376-7B3EB0F24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8794"/>
          <a:ext cx="1033433" cy="10353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148589</xdr:rowOff>
    </xdr:from>
    <xdr:to>
      <xdr:col>0</xdr:col>
      <xdr:colOff>1046694</xdr:colOff>
      <xdr:row>77</xdr:row>
      <xdr:rowOff>83820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9F69113-554B-FA4D-8530-D69DEC15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94129"/>
          <a:ext cx="1046694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39419</xdr:rowOff>
    </xdr:from>
    <xdr:to>
      <xdr:col>0</xdr:col>
      <xdr:colOff>1044480</xdr:colOff>
      <xdr:row>67</xdr:row>
      <xdr:rowOff>163830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CBCB561-D619-1C4A-A870-5E47F8D64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23799"/>
          <a:ext cx="1044480" cy="1046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156579</xdr:rowOff>
    </xdr:from>
    <xdr:to>
      <xdr:col>0</xdr:col>
      <xdr:colOff>1055370</xdr:colOff>
      <xdr:row>88</xdr:row>
      <xdr:rowOff>107706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6378C1A-1E9A-0B43-A390-0D8561A59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36659"/>
          <a:ext cx="1055370" cy="10560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152400</xdr:rowOff>
    </xdr:from>
    <xdr:to>
      <xdr:col>1</xdr:col>
      <xdr:colOff>6956</xdr:colOff>
      <xdr:row>151</xdr:row>
      <xdr:rowOff>106680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B87CA87-CADF-5C4D-A060-71EE6DF15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32990"/>
          <a:ext cx="106613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131412</xdr:rowOff>
    </xdr:from>
    <xdr:to>
      <xdr:col>0</xdr:col>
      <xdr:colOff>1043466</xdr:colOff>
      <xdr:row>82</xdr:row>
      <xdr:rowOff>118110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F45480A-623B-0748-9DF2-2394B967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06592"/>
          <a:ext cx="1043466" cy="1091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123054</xdr:rowOff>
    </xdr:from>
    <xdr:to>
      <xdr:col>0</xdr:col>
      <xdr:colOff>1044496</xdr:colOff>
      <xdr:row>94</xdr:row>
      <xdr:rowOff>110490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3EA3E5C-969C-804D-8452-003C0725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8034"/>
          <a:ext cx="1044496" cy="10923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6801</xdr:rowOff>
    </xdr:from>
    <xdr:to>
      <xdr:col>0</xdr:col>
      <xdr:colOff>1058022</xdr:colOff>
      <xdr:row>161</xdr:row>
      <xdr:rowOff>30480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BAF29D7-DDFB-3143-9AFB-D7AE160A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13371"/>
          <a:ext cx="1058022" cy="1059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117255</xdr:rowOff>
    </xdr:from>
    <xdr:to>
      <xdr:col>0</xdr:col>
      <xdr:colOff>1042847</xdr:colOff>
      <xdr:row>155</xdr:row>
      <xdr:rowOff>148590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9C07E9C-72BB-C845-962C-8876BA53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27485"/>
          <a:ext cx="1042847" cy="1044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HQ333"/>
  <sheetViews>
    <sheetView tabSelected="1" topLeftCell="A140" zoomScale="85" zoomScaleNormal="85" workbookViewId="0" xr3:uid="{AEA406A1-0E4B-5B11-9CD5-51D6E497D94C}">
      <selection activeCell="A171" sqref="A171"/>
    </sheetView>
  </sheetViews>
  <sheetFormatPr defaultColWidth="8.76171875" defaultRowHeight="10.5" x14ac:dyDescent="0.1"/>
  <cols>
    <col min="1" max="1" width="14.96875" style="27" customWidth="1"/>
    <col min="2" max="2" width="4.04296875" style="3" customWidth="1"/>
    <col min="3" max="3" width="48.6796875" style="3" customWidth="1"/>
    <col min="4" max="4" width="9.84375" style="4" customWidth="1"/>
    <col min="5" max="5" width="10.515625" style="4" customWidth="1"/>
    <col min="6" max="6" width="9.3046875" style="4" customWidth="1"/>
    <col min="7" max="11" width="9.4375" style="4" customWidth="1"/>
    <col min="12" max="12" width="8.76171875" style="4" customWidth="1"/>
    <col min="13" max="13" width="7.55078125" style="65" customWidth="1"/>
    <col min="14" max="14" width="9.3046875" style="63" customWidth="1"/>
    <col min="15" max="15" width="9.16796875" style="64" customWidth="1"/>
    <col min="16" max="225" width="9.16796875" style="27" customWidth="1"/>
    <col min="226" max="16384" width="8.76171875" style="3"/>
  </cols>
  <sheetData>
    <row r="1" spans="1:225" s="22" customFormat="1" ht="15" customHeight="1" x14ac:dyDescent="0.15">
      <c r="A1" s="170"/>
      <c r="B1" s="171"/>
      <c r="C1" s="178" t="s">
        <v>87</v>
      </c>
      <c r="D1" s="172"/>
      <c r="E1" s="172"/>
      <c r="F1" s="172"/>
      <c r="G1" s="172"/>
      <c r="H1" s="172"/>
      <c r="I1" s="172"/>
      <c r="J1" s="172"/>
      <c r="K1" s="172"/>
      <c r="L1" s="173"/>
      <c r="M1" s="187"/>
      <c r="N1" s="188"/>
      <c r="O1" s="189"/>
      <c r="P1" s="227"/>
    </row>
    <row r="2" spans="1:225" s="22" customFormat="1" ht="15" customHeight="1" x14ac:dyDescent="0.15">
      <c r="A2" s="170"/>
      <c r="B2" s="174"/>
      <c r="C2" s="179" t="s">
        <v>88</v>
      </c>
      <c r="D2" s="172"/>
      <c r="E2" s="172"/>
      <c r="F2" s="172"/>
      <c r="G2" s="186"/>
      <c r="H2" s="186"/>
      <c r="I2" s="186"/>
      <c r="J2" s="186"/>
      <c r="K2" s="186"/>
      <c r="L2" s="173"/>
      <c r="M2" s="190"/>
      <c r="N2" s="191"/>
      <c r="O2" s="189"/>
      <c r="P2" s="227"/>
    </row>
    <row r="3" spans="1:225" s="22" customFormat="1" ht="15" customHeight="1" x14ac:dyDescent="0.3">
      <c r="A3" s="170"/>
      <c r="B3" s="174"/>
      <c r="C3" s="179" t="s">
        <v>89</v>
      </c>
      <c r="D3" s="175"/>
      <c r="E3" s="175"/>
      <c r="F3" s="175"/>
      <c r="G3" s="175"/>
      <c r="H3" s="230" t="s">
        <v>161</v>
      </c>
      <c r="I3" s="175"/>
      <c r="J3" s="175"/>
      <c r="K3" s="175"/>
      <c r="L3" s="173"/>
      <c r="M3" s="192"/>
      <c r="N3" s="193"/>
      <c r="O3" s="189"/>
      <c r="P3" s="227"/>
    </row>
    <row r="4" spans="1:225" s="22" customFormat="1" ht="15" customHeight="1" x14ac:dyDescent="0.2">
      <c r="A4" s="170"/>
      <c r="B4" s="174"/>
      <c r="C4" s="179" t="s">
        <v>90</v>
      </c>
      <c r="D4" s="175"/>
      <c r="E4" s="175"/>
      <c r="F4" s="175"/>
      <c r="G4" s="175"/>
      <c r="H4" s="229" t="s">
        <v>160</v>
      </c>
      <c r="I4" s="175"/>
      <c r="J4" s="175"/>
      <c r="K4" s="175"/>
      <c r="L4" s="173"/>
      <c r="M4" s="194"/>
      <c r="N4" s="194"/>
      <c r="O4" s="189"/>
      <c r="P4" s="227"/>
    </row>
    <row r="5" spans="1:225" s="1" customFormat="1" ht="15" customHeight="1" x14ac:dyDescent="0.2">
      <c r="A5" s="170"/>
      <c r="B5" s="176"/>
      <c r="C5" s="180" t="s">
        <v>112</v>
      </c>
      <c r="D5" s="175"/>
      <c r="E5" s="175"/>
      <c r="F5" s="175"/>
      <c r="G5" s="175"/>
      <c r="H5" s="175"/>
      <c r="I5" s="175"/>
      <c r="J5" s="175"/>
      <c r="K5" s="175"/>
      <c r="L5" s="173"/>
      <c r="M5" s="195"/>
      <c r="N5" s="195"/>
      <c r="O5" s="196"/>
      <c r="P5" s="228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</row>
    <row r="6" spans="1:225" s="1" customFormat="1" ht="15" customHeight="1" x14ac:dyDescent="0.25">
      <c r="A6" s="170"/>
      <c r="B6" s="177"/>
      <c r="C6" s="181"/>
      <c r="D6" s="175"/>
      <c r="E6" s="175"/>
      <c r="F6" s="175"/>
      <c r="G6" s="175"/>
      <c r="H6" s="231" t="s">
        <v>150</v>
      </c>
      <c r="I6" s="232"/>
      <c r="J6" s="232"/>
      <c r="K6" s="232"/>
      <c r="L6" s="173"/>
      <c r="M6" s="195"/>
      <c r="N6" s="195"/>
      <c r="O6" s="196"/>
      <c r="P6" s="228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</row>
    <row r="7" spans="1:225" s="1" customFormat="1" ht="15" customHeight="1" x14ac:dyDescent="0.2">
      <c r="A7" s="182" t="s">
        <v>163</v>
      </c>
      <c r="B7" s="183"/>
      <c r="C7" s="183"/>
      <c r="D7" s="184"/>
      <c r="E7" s="184"/>
      <c r="F7" s="184"/>
      <c r="G7" s="184"/>
      <c r="H7" s="184"/>
      <c r="I7" s="184"/>
      <c r="J7" s="184"/>
      <c r="K7" s="184"/>
      <c r="L7" s="185"/>
      <c r="M7" s="195"/>
      <c r="N7" s="195"/>
      <c r="O7" s="196"/>
      <c r="P7" s="228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</row>
    <row r="8" spans="1:225" s="1" customFormat="1" ht="15" customHeight="1" x14ac:dyDescent="0.2">
      <c r="A8" s="182" t="s">
        <v>162</v>
      </c>
      <c r="B8" s="183"/>
      <c r="C8" s="183"/>
      <c r="D8" s="184"/>
      <c r="E8" s="184"/>
      <c r="F8" s="184"/>
      <c r="G8" s="184"/>
      <c r="H8" s="184"/>
      <c r="I8" s="184"/>
      <c r="J8" s="184"/>
      <c r="K8" s="184"/>
      <c r="L8" s="185"/>
      <c r="M8" s="195"/>
      <c r="N8" s="195"/>
      <c r="O8" s="196"/>
      <c r="P8" s="228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</row>
    <row r="9" spans="1:225" s="1" customFormat="1" ht="15.75" customHeight="1" thickBot="1" x14ac:dyDescent="0.2">
      <c r="A9" s="325" t="s">
        <v>164</v>
      </c>
      <c r="B9" s="326"/>
      <c r="C9" s="326"/>
      <c r="D9" s="326"/>
      <c r="E9" s="326"/>
      <c r="F9" s="326"/>
      <c r="G9" s="326"/>
      <c r="H9" s="326"/>
      <c r="I9" s="326"/>
      <c r="J9" s="326"/>
      <c r="K9" s="326"/>
      <c r="L9" s="326"/>
      <c r="M9" s="195"/>
      <c r="N9" s="195"/>
      <c r="O9" s="196"/>
      <c r="P9" s="228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</row>
    <row r="10" spans="1:225" s="1" customFormat="1" ht="40.5" customHeight="1" x14ac:dyDescent="0.15">
      <c r="A10" s="201"/>
      <c r="B10" s="327" t="s">
        <v>113</v>
      </c>
      <c r="C10" s="330" t="s">
        <v>0</v>
      </c>
      <c r="D10" s="330" t="s">
        <v>1</v>
      </c>
      <c r="E10" s="320"/>
      <c r="F10" s="247" t="s">
        <v>151</v>
      </c>
      <c r="G10" s="248" t="s">
        <v>151</v>
      </c>
      <c r="H10" s="248" t="s">
        <v>151</v>
      </c>
      <c r="I10" s="248" t="s">
        <v>151</v>
      </c>
      <c r="J10" s="248" t="s">
        <v>151</v>
      </c>
      <c r="K10" s="248" t="s">
        <v>151</v>
      </c>
      <c r="L10" s="333" t="s">
        <v>114</v>
      </c>
      <c r="M10" s="322" t="s">
        <v>153</v>
      </c>
      <c r="N10" s="313" t="s">
        <v>123</v>
      </c>
      <c r="O10" s="196"/>
      <c r="P10" s="228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</row>
    <row r="11" spans="1:225" s="2" customFormat="1" ht="15.75" customHeight="1" thickBot="1" x14ac:dyDescent="0.2">
      <c r="A11" s="202"/>
      <c r="B11" s="328"/>
      <c r="C11" s="331"/>
      <c r="D11" s="331"/>
      <c r="E11" s="321"/>
      <c r="F11" s="233">
        <v>-0.08</v>
      </c>
      <c r="G11" s="234">
        <v>-0.12</v>
      </c>
      <c r="H11" s="234">
        <v>-0.22</v>
      </c>
      <c r="I11" s="234">
        <v>-0.24</v>
      </c>
      <c r="J11" s="234">
        <v>-0.26</v>
      </c>
      <c r="K11" s="234">
        <v>-0.28999999999999998</v>
      </c>
      <c r="L11" s="334"/>
      <c r="M11" s="323"/>
      <c r="N11" s="314"/>
      <c r="O11" s="197"/>
      <c r="P11" s="202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</row>
    <row r="12" spans="1:225" s="2" customFormat="1" ht="15" hidden="1" customHeight="1" thickBot="1" x14ac:dyDescent="0.2">
      <c r="A12" s="319"/>
      <c r="B12" s="329"/>
      <c r="C12" s="332"/>
      <c r="D12" s="332"/>
      <c r="E12" s="249"/>
      <c r="F12" s="250"/>
      <c r="G12" s="251"/>
      <c r="H12" s="251"/>
      <c r="I12" s="251"/>
      <c r="J12" s="251"/>
      <c r="K12" s="251"/>
      <c r="L12" s="335"/>
      <c r="M12" s="324"/>
      <c r="N12" s="315"/>
      <c r="O12" s="197"/>
      <c r="P12" s="202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</row>
    <row r="13" spans="1:225" s="2" customFormat="1" ht="26.25" customHeight="1" thickBot="1" x14ac:dyDescent="0.2">
      <c r="A13" s="316"/>
      <c r="B13" s="57" t="s">
        <v>82</v>
      </c>
      <c r="C13" s="58"/>
      <c r="D13" s="58"/>
      <c r="E13" s="206" t="s">
        <v>152</v>
      </c>
      <c r="F13" s="208" t="s">
        <v>155</v>
      </c>
      <c r="G13" s="208" t="s">
        <v>154</v>
      </c>
      <c r="H13" s="208" t="s">
        <v>156</v>
      </c>
      <c r="I13" s="208" t="s">
        <v>157</v>
      </c>
      <c r="J13" s="208" t="s">
        <v>158</v>
      </c>
      <c r="K13" s="208" t="s">
        <v>159</v>
      </c>
      <c r="L13" s="99"/>
      <c r="M13" s="207"/>
      <c r="N13" s="169"/>
      <c r="O13" s="197"/>
      <c r="P13" s="202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</row>
    <row r="14" spans="1:225" s="2" customFormat="1" ht="15" customHeight="1" x14ac:dyDescent="0.15">
      <c r="A14" s="316"/>
      <c r="B14" s="8">
        <v>1</v>
      </c>
      <c r="C14" s="9" t="s">
        <v>15</v>
      </c>
      <c r="D14" s="10">
        <v>15</v>
      </c>
      <c r="E14" s="235">
        <v>301</v>
      </c>
      <c r="F14" s="134">
        <f>E14*(1-8%)</f>
        <v>276.92</v>
      </c>
      <c r="G14" s="134">
        <f>E14*(1-12%)</f>
        <v>264.88</v>
      </c>
      <c r="H14" s="134">
        <f>E14*(1-22%)</f>
        <v>234.78</v>
      </c>
      <c r="I14" s="134">
        <f>E14*(1-24%)</f>
        <v>228.76</v>
      </c>
      <c r="J14" s="134">
        <f>E14*(1-26%)</f>
        <v>222.74</v>
      </c>
      <c r="K14" s="134">
        <f>E14*(1-29%)</f>
        <v>213.70999999999998</v>
      </c>
      <c r="L14" s="112" t="s">
        <v>2</v>
      </c>
      <c r="M14" s="10"/>
      <c r="N14" s="168">
        <f t="shared" ref="N14:N45" si="0">M14*E14</f>
        <v>0</v>
      </c>
      <c r="O14" s="197"/>
      <c r="P14" s="202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</row>
    <row r="15" spans="1:225" s="2" customFormat="1" ht="15" customHeight="1" x14ac:dyDescent="0.15">
      <c r="A15" s="316"/>
      <c r="B15" s="8">
        <v>2</v>
      </c>
      <c r="C15" s="9" t="s">
        <v>14</v>
      </c>
      <c r="D15" s="10">
        <v>16</v>
      </c>
      <c r="E15" s="236">
        <v>301</v>
      </c>
      <c r="F15" s="62">
        <f>E15*(1-8%)</f>
        <v>276.92</v>
      </c>
      <c r="G15" s="134">
        <f>E15*(1-12%)</f>
        <v>264.88</v>
      </c>
      <c r="H15" s="62">
        <f>E15*(1-22%)</f>
        <v>234.78</v>
      </c>
      <c r="I15" s="62">
        <f>E15*(1-24%)</f>
        <v>228.76</v>
      </c>
      <c r="J15" s="62">
        <f>E15*(1-26%)</f>
        <v>222.74</v>
      </c>
      <c r="K15" s="62">
        <f>E15*(1-29%)</f>
        <v>213.70999999999998</v>
      </c>
      <c r="L15" s="79" t="s">
        <v>2</v>
      </c>
      <c r="M15" s="10"/>
      <c r="N15" s="168">
        <f t="shared" si="0"/>
        <v>0</v>
      </c>
      <c r="O15" s="197"/>
      <c r="P15" s="202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</row>
    <row r="16" spans="1:225" s="7" customFormat="1" ht="15" customHeight="1" x14ac:dyDescent="0.15">
      <c r="A16" s="203"/>
      <c r="B16" s="8">
        <v>3</v>
      </c>
      <c r="C16" s="9" t="s">
        <v>13</v>
      </c>
      <c r="D16" s="10">
        <v>9</v>
      </c>
      <c r="E16" s="236">
        <v>602</v>
      </c>
      <c r="F16" s="134">
        <f>E16*(1-8%)</f>
        <v>553.84</v>
      </c>
      <c r="G16" s="134">
        <f t="shared" ref="G16:G74" si="1">E16*(1-12%)</f>
        <v>529.76</v>
      </c>
      <c r="H16" s="134">
        <f t="shared" ref="H16:H74" si="2">E16*(1-22%)</f>
        <v>469.56</v>
      </c>
      <c r="I16" s="134">
        <f t="shared" ref="I16:I74" si="3">E16*(1-24%)</f>
        <v>457.52</v>
      </c>
      <c r="J16" s="134">
        <f t="shared" ref="J16:J74" si="4">E16*(1-26%)</f>
        <v>445.48</v>
      </c>
      <c r="K16" s="134">
        <f t="shared" ref="K16:K74" si="5">E16*(1-29%)</f>
        <v>427.41999999999996</v>
      </c>
      <c r="L16" s="79" t="s">
        <v>2</v>
      </c>
      <c r="M16" s="10"/>
      <c r="N16" s="168">
        <f t="shared" si="0"/>
        <v>0</v>
      </c>
      <c r="O16" s="198"/>
      <c r="P16" s="203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</row>
    <row r="17" spans="1:225" s="2" customFormat="1" ht="15" customHeight="1" thickBot="1" x14ac:dyDescent="0.2">
      <c r="A17" s="316"/>
      <c r="B17" s="11">
        <v>4</v>
      </c>
      <c r="C17" s="12" t="s">
        <v>12</v>
      </c>
      <c r="D17" s="13">
        <v>32</v>
      </c>
      <c r="E17" s="236">
        <v>122</v>
      </c>
      <c r="F17" s="62">
        <f>E17*(1-8%)</f>
        <v>112.24000000000001</v>
      </c>
      <c r="G17" s="134">
        <f t="shared" si="1"/>
        <v>107.36</v>
      </c>
      <c r="H17" s="62">
        <f t="shared" si="2"/>
        <v>95.16</v>
      </c>
      <c r="I17" s="62">
        <f t="shared" si="3"/>
        <v>92.72</v>
      </c>
      <c r="J17" s="62">
        <f t="shared" si="4"/>
        <v>90.28</v>
      </c>
      <c r="K17" s="62">
        <f t="shared" si="5"/>
        <v>86.61999999999999</v>
      </c>
      <c r="L17" s="84" t="s">
        <v>2</v>
      </c>
      <c r="M17" s="10"/>
      <c r="N17" s="168">
        <f t="shared" si="0"/>
        <v>0</v>
      </c>
      <c r="O17" s="197"/>
      <c r="P17" s="202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</row>
    <row r="18" spans="1:225" s="2" customFormat="1" ht="15" customHeight="1" x14ac:dyDescent="0.15">
      <c r="A18" s="316"/>
      <c r="B18" s="66" t="s">
        <v>83</v>
      </c>
      <c r="C18" s="67"/>
      <c r="D18" s="67"/>
      <c r="E18" s="237"/>
      <c r="F18" s="209"/>
      <c r="G18" s="209"/>
      <c r="H18" s="209"/>
      <c r="I18" s="209"/>
      <c r="J18" s="209"/>
      <c r="K18" s="209"/>
      <c r="L18" s="87"/>
      <c r="M18" s="98"/>
      <c r="N18" s="168">
        <f t="shared" si="0"/>
        <v>0</v>
      </c>
      <c r="O18" s="197"/>
      <c r="P18" s="202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</row>
    <row r="19" spans="1:225" s="6" customFormat="1" ht="15" customHeight="1" x14ac:dyDescent="0.15">
      <c r="A19" s="204"/>
      <c r="B19" s="8">
        <v>1</v>
      </c>
      <c r="C19" s="9" t="s">
        <v>17</v>
      </c>
      <c r="D19" s="10">
        <v>15</v>
      </c>
      <c r="E19" s="236">
        <v>314</v>
      </c>
      <c r="F19" s="62">
        <f>E19*(1-8%)</f>
        <v>288.88</v>
      </c>
      <c r="G19" s="134">
        <f t="shared" si="1"/>
        <v>276.32</v>
      </c>
      <c r="H19" s="62">
        <f t="shared" si="2"/>
        <v>244.92000000000002</v>
      </c>
      <c r="I19" s="62">
        <f t="shared" si="3"/>
        <v>238.64000000000001</v>
      </c>
      <c r="J19" s="62">
        <f t="shared" si="4"/>
        <v>232.35999999999999</v>
      </c>
      <c r="K19" s="62">
        <f t="shared" si="5"/>
        <v>222.94</v>
      </c>
      <c r="L19" s="10" t="s">
        <v>2</v>
      </c>
      <c r="M19" s="10"/>
      <c r="N19" s="168">
        <f t="shared" si="0"/>
        <v>0</v>
      </c>
      <c r="O19" s="199"/>
      <c r="P19" s="205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</row>
    <row r="20" spans="1:225" s="2" customFormat="1" ht="15" customHeight="1" thickBot="1" x14ac:dyDescent="0.2">
      <c r="A20" s="318"/>
      <c r="B20" s="14">
        <v>2</v>
      </c>
      <c r="C20" s="15" t="s">
        <v>16</v>
      </c>
      <c r="D20" s="16">
        <v>32</v>
      </c>
      <c r="E20" s="236">
        <v>135</v>
      </c>
      <c r="F20" s="134">
        <f>E20*(1-8%)</f>
        <v>124.2</v>
      </c>
      <c r="G20" s="134">
        <f t="shared" si="1"/>
        <v>118.8</v>
      </c>
      <c r="H20" s="134">
        <f t="shared" si="2"/>
        <v>105.3</v>
      </c>
      <c r="I20" s="134">
        <f t="shared" si="3"/>
        <v>102.6</v>
      </c>
      <c r="J20" s="134">
        <f t="shared" si="4"/>
        <v>99.9</v>
      </c>
      <c r="K20" s="134">
        <f t="shared" si="5"/>
        <v>95.85</v>
      </c>
      <c r="L20" s="16" t="s">
        <v>2</v>
      </c>
      <c r="M20" s="10"/>
      <c r="N20" s="168">
        <f t="shared" si="0"/>
        <v>0</v>
      </c>
      <c r="O20" s="197"/>
      <c r="P20" s="202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</row>
    <row r="21" spans="1:225" s="2" customFormat="1" ht="15" customHeight="1" x14ac:dyDescent="0.15">
      <c r="A21" s="318"/>
      <c r="B21" s="55" t="s">
        <v>84</v>
      </c>
      <c r="C21" s="56"/>
      <c r="D21" s="56"/>
      <c r="E21" s="237"/>
      <c r="F21" s="210"/>
      <c r="G21" s="209"/>
      <c r="H21" s="210"/>
      <c r="I21" s="210"/>
      <c r="J21" s="210"/>
      <c r="K21" s="210"/>
      <c r="L21" s="86"/>
      <c r="M21" s="99"/>
      <c r="N21" s="168">
        <f t="shared" si="0"/>
        <v>0</v>
      </c>
      <c r="O21" s="197"/>
      <c r="P21" s="202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</row>
    <row r="22" spans="1:225" s="2" customFormat="1" ht="15" customHeight="1" x14ac:dyDescent="0.15">
      <c r="A22" s="318"/>
      <c r="B22" s="17">
        <v>1</v>
      </c>
      <c r="C22" s="9" t="s">
        <v>18</v>
      </c>
      <c r="D22" s="10">
        <v>9</v>
      </c>
      <c r="E22" s="236">
        <v>423</v>
      </c>
      <c r="F22" s="134">
        <f>E22*(1-8%)</f>
        <v>389.16</v>
      </c>
      <c r="G22" s="134">
        <f t="shared" si="1"/>
        <v>372.24</v>
      </c>
      <c r="H22" s="134">
        <f t="shared" si="2"/>
        <v>329.94</v>
      </c>
      <c r="I22" s="134">
        <f t="shared" si="3"/>
        <v>321.48</v>
      </c>
      <c r="J22" s="134">
        <f t="shared" si="4"/>
        <v>313.02</v>
      </c>
      <c r="K22" s="134">
        <f t="shared" si="5"/>
        <v>300.33</v>
      </c>
      <c r="L22" s="79" t="s">
        <v>2</v>
      </c>
      <c r="M22" s="10"/>
      <c r="N22" s="168">
        <f t="shared" si="0"/>
        <v>0</v>
      </c>
      <c r="O22" s="197"/>
      <c r="P22" s="202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</row>
    <row r="23" spans="1:225" s="7" customFormat="1" ht="15" customHeight="1" x14ac:dyDescent="0.15">
      <c r="A23" s="204"/>
      <c r="B23" s="17">
        <v>2</v>
      </c>
      <c r="C23" s="92" t="s">
        <v>115</v>
      </c>
      <c r="D23" s="10">
        <v>12</v>
      </c>
      <c r="E23" s="236">
        <v>278</v>
      </c>
      <c r="F23" s="62">
        <f>E23*(1-8%)</f>
        <v>255.76000000000002</v>
      </c>
      <c r="G23" s="134">
        <f t="shared" si="1"/>
        <v>244.64000000000001</v>
      </c>
      <c r="H23" s="62">
        <f t="shared" si="2"/>
        <v>216.84</v>
      </c>
      <c r="I23" s="62">
        <f t="shared" si="3"/>
        <v>211.28</v>
      </c>
      <c r="J23" s="62">
        <f t="shared" si="4"/>
        <v>205.72</v>
      </c>
      <c r="K23" s="62">
        <f t="shared" si="5"/>
        <v>197.38</v>
      </c>
      <c r="L23" s="79" t="s">
        <v>2</v>
      </c>
      <c r="M23" s="10"/>
      <c r="N23" s="168">
        <f t="shared" si="0"/>
        <v>0</v>
      </c>
      <c r="O23" s="198"/>
      <c r="P23" s="203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</row>
    <row r="24" spans="1:225" s="2" customFormat="1" ht="15" customHeight="1" thickBot="1" x14ac:dyDescent="0.2">
      <c r="A24" s="204"/>
      <c r="B24" s="14">
        <v>3</v>
      </c>
      <c r="C24" s="88" t="s">
        <v>76</v>
      </c>
      <c r="D24" s="16">
        <v>32</v>
      </c>
      <c r="E24" s="236">
        <v>155</v>
      </c>
      <c r="F24" s="62">
        <f>E24*(1-8%)</f>
        <v>142.6</v>
      </c>
      <c r="G24" s="134">
        <f t="shared" si="1"/>
        <v>136.4</v>
      </c>
      <c r="H24" s="62">
        <f t="shared" si="2"/>
        <v>120.9</v>
      </c>
      <c r="I24" s="62">
        <f t="shared" si="3"/>
        <v>117.8</v>
      </c>
      <c r="J24" s="62">
        <f t="shared" si="4"/>
        <v>114.7</v>
      </c>
      <c r="K24" s="62">
        <f t="shared" si="5"/>
        <v>110.05</v>
      </c>
      <c r="L24" s="84" t="s">
        <v>2</v>
      </c>
      <c r="M24" s="10"/>
      <c r="N24" s="168">
        <f t="shared" si="0"/>
        <v>0</v>
      </c>
      <c r="O24" s="197"/>
      <c r="P24" s="202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</row>
    <row r="25" spans="1:225" s="2" customFormat="1" ht="15" customHeight="1" x14ac:dyDescent="0.15">
      <c r="A25" s="202"/>
      <c r="B25" s="66" t="s">
        <v>86</v>
      </c>
      <c r="C25" s="67"/>
      <c r="D25" s="67"/>
      <c r="E25" s="237"/>
      <c r="F25" s="209"/>
      <c r="G25" s="209"/>
      <c r="H25" s="209"/>
      <c r="I25" s="209"/>
      <c r="J25" s="209"/>
      <c r="K25" s="209"/>
      <c r="L25" s="87"/>
      <c r="M25" s="98"/>
      <c r="N25" s="168">
        <f t="shared" si="0"/>
        <v>0</v>
      </c>
      <c r="O25" s="197"/>
      <c r="P25" s="202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</row>
    <row r="26" spans="1:225" s="2" customFormat="1" ht="21" customHeight="1" x14ac:dyDescent="0.15">
      <c r="A26" s="202"/>
      <c r="B26" s="69">
        <v>1</v>
      </c>
      <c r="C26" s="70" t="s">
        <v>116</v>
      </c>
      <c r="D26" s="20">
        <v>9</v>
      </c>
      <c r="E26" s="236">
        <v>443</v>
      </c>
      <c r="F26" s="62">
        <f>E26*(1-8%)</f>
        <v>407.56</v>
      </c>
      <c r="G26" s="134">
        <f t="shared" si="1"/>
        <v>389.84</v>
      </c>
      <c r="H26" s="62">
        <f t="shared" si="2"/>
        <v>345.54</v>
      </c>
      <c r="I26" s="62">
        <f t="shared" si="3"/>
        <v>336.68</v>
      </c>
      <c r="J26" s="62">
        <f t="shared" si="4"/>
        <v>327.82</v>
      </c>
      <c r="K26" s="62">
        <f t="shared" si="5"/>
        <v>314.52999999999997</v>
      </c>
      <c r="L26" s="20" t="s">
        <v>5</v>
      </c>
      <c r="M26" s="10"/>
      <c r="N26" s="168">
        <f t="shared" si="0"/>
        <v>0</v>
      </c>
      <c r="O26" s="197"/>
      <c r="P26" s="202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</row>
    <row r="27" spans="1:225" s="7" customFormat="1" ht="15" customHeight="1" thickBot="1" x14ac:dyDescent="0.2">
      <c r="A27" s="203"/>
      <c r="B27" s="69">
        <v>2</v>
      </c>
      <c r="C27" s="89" t="s">
        <v>117</v>
      </c>
      <c r="D27" s="20">
        <v>12</v>
      </c>
      <c r="E27" s="236">
        <v>355</v>
      </c>
      <c r="F27" s="134">
        <f>E27*(1-8%)</f>
        <v>326.60000000000002</v>
      </c>
      <c r="G27" s="134">
        <f t="shared" si="1"/>
        <v>312.39999999999998</v>
      </c>
      <c r="H27" s="134">
        <f t="shared" si="2"/>
        <v>276.90000000000003</v>
      </c>
      <c r="I27" s="134">
        <f t="shared" si="3"/>
        <v>269.8</v>
      </c>
      <c r="J27" s="134">
        <f t="shared" si="4"/>
        <v>262.7</v>
      </c>
      <c r="K27" s="134">
        <f t="shared" si="5"/>
        <v>252.04999999999998</v>
      </c>
      <c r="L27" s="20" t="s">
        <v>5</v>
      </c>
      <c r="M27" s="10"/>
      <c r="N27" s="168">
        <f t="shared" si="0"/>
        <v>0</v>
      </c>
      <c r="O27" s="198"/>
      <c r="P27" s="203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</row>
    <row r="28" spans="1:225" s="2" customFormat="1" ht="15" customHeight="1" x14ac:dyDescent="0.15">
      <c r="A28" s="316"/>
      <c r="B28" s="66" t="s">
        <v>118</v>
      </c>
      <c r="C28" s="68"/>
      <c r="D28" s="68"/>
      <c r="E28" s="237"/>
      <c r="F28" s="210"/>
      <c r="G28" s="209"/>
      <c r="H28" s="210"/>
      <c r="I28" s="210"/>
      <c r="J28" s="210"/>
      <c r="K28" s="210"/>
      <c r="L28" s="90"/>
      <c r="M28" s="100"/>
      <c r="N28" s="168">
        <f t="shared" si="0"/>
        <v>0</v>
      </c>
      <c r="O28" s="197"/>
      <c r="P28" s="202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</row>
    <row r="29" spans="1:225" s="2" customFormat="1" ht="15" customHeight="1" thickBot="1" x14ac:dyDescent="0.2">
      <c r="A29" s="316"/>
      <c r="B29" s="14">
        <v>1</v>
      </c>
      <c r="C29" s="88" t="s">
        <v>73</v>
      </c>
      <c r="D29" s="13">
        <v>10</v>
      </c>
      <c r="E29" s="236">
        <v>303</v>
      </c>
      <c r="F29" s="134">
        <f>E29*(1-8%)</f>
        <v>278.76</v>
      </c>
      <c r="G29" s="134">
        <f t="shared" si="1"/>
        <v>266.64</v>
      </c>
      <c r="H29" s="134">
        <f t="shared" si="2"/>
        <v>236.34</v>
      </c>
      <c r="I29" s="134">
        <f t="shared" si="3"/>
        <v>230.28</v>
      </c>
      <c r="J29" s="134">
        <f t="shared" si="4"/>
        <v>224.22</v>
      </c>
      <c r="K29" s="134">
        <f t="shared" si="5"/>
        <v>215.13</v>
      </c>
      <c r="L29" s="13" t="s">
        <v>2</v>
      </c>
      <c r="M29" s="10"/>
      <c r="N29" s="168">
        <f t="shared" si="0"/>
        <v>0</v>
      </c>
      <c r="O29" s="197"/>
      <c r="P29" s="202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</row>
    <row r="30" spans="1:225" s="6" customFormat="1" ht="15" customHeight="1" x14ac:dyDescent="0.15">
      <c r="A30" s="205"/>
      <c r="B30" s="66" t="s">
        <v>85</v>
      </c>
      <c r="C30" s="67"/>
      <c r="D30" s="67"/>
      <c r="E30" s="237"/>
      <c r="F30" s="210"/>
      <c r="G30" s="209"/>
      <c r="H30" s="210"/>
      <c r="I30" s="210"/>
      <c r="J30" s="210"/>
      <c r="K30" s="210"/>
      <c r="L30" s="91"/>
      <c r="M30" s="98"/>
      <c r="N30" s="168">
        <f t="shared" si="0"/>
        <v>0</v>
      </c>
      <c r="O30" s="199"/>
      <c r="P30" s="205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</row>
    <row r="31" spans="1:225" s="6" customFormat="1" ht="15" customHeight="1" x14ac:dyDescent="0.15">
      <c r="A31" s="317"/>
      <c r="B31" s="8">
        <v>1</v>
      </c>
      <c r="C31" s="9" t="s">
        <v>119</v>
      </c>
      <c r="D31" s="10">
        <v>9</v>
      </c>
      <c r="E31" s="236">
        <v>453</v>
      </c>
      <c r="F31" s="134">
        <f>E31*(1-8%)</f>
        <v>416.76</v>
      </c>
      <c r="G31" s="134">
        <f t="shared" si="1"/>
        <v>398.64</v>
      </c>
      <c r="H31" s="134">
        <f t="shared" si="2"/>
        <v>353.34000000000003</v>
      </c>
      <c r="I31" s="134">
        <f t="shared" si="3"/>
        <v>344.28000000000003</v>
      </c>
      <c r="J31" s="134">
        <f t="shared" si="4"/>
        <v>335.21999999999997</v>
      </c>
      <c r="K31" s="134">
        <f t="shared" si="5"/>
        <v>321.63</v>
      </c>
      <c r="L31" s="10" t="s">
        <v>2</v>
      </c>
      <c r="M31" s="10"/>
      <c r="N31" s="168">
        <f t="shared" si="0"/>
        <v>0</v>
      </c>
      <c r="O31" s="199"/>
      <c r="P31" s="205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</row>
    <row r="32" spans="1:225" s="2" customFormat="1" ht="15" customHeight="1" x14ac:dyDescent="0.15">
      <c r="A32" s="317"/>
      <c r="B32" s="10">
        <v>2</v>
      </c>
      <c r="C32" s="92" t="s">
        <v>120</v>
      </c>
      <c r="D32" s="93">
        <v>12</v>
      </c>
      <c r="E32" s="239">
        <v>355</v>
      </c>
      <c r="F32" s="62">
        <f>E32*(1-8%)</f>
        <v>326.60000000000002</v>
      </c>
      <c r="G32" s="134">
        <f t="shared" si="1"/>
        <v>312.39999999999998</v>
      </c>
      <c r="H32" s="62">
        <f t="shared" si="2"/>
        <v>276.90000000000003</v>
      </c>
      <c r="I32" s="62">
        <f t="shared" si="3"/>
        <v>269.8</v>
      </c>
      <c r="J32" s="62">
        <f t="shared" si="4"/>
        <v>262.7</v>
      </c>
      <c r="K32" s="62">
        <f t="shared" si="5"/>
        <v>252.04999999999998</v>
      </c>
      <c r="L32" s="94" t="s">
        <v>2</v>
      </c>
      <c r="M32" s="10"/>
      <c r="N32" s="168">
        <f t="shared" si="0"/>
        <v>0</v>
      </c>
      <c r="O32" s="197"/>
      <c r="P32" s="202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</row>
    <row r="33" spans="1:225" s="2" customFormat="1" ht="15" customHeight="1" thickBot="1" x14ac:dyDescent="0.2">
      <c r="A33" s="317"/>
      <c r="B33" s="10">
        <v>3</v>
      </c>
      <c r="C33" s="9" t="s">
        <v>121</v>
      </c>
      <c r="D33" s="13">
        <v>32</v>
      </c>
      <c r="E33" s="239">
        <v>161</v>
      </c>
      <c r="F33" s="134">
        <f>E33*(1-8%)</f>
        <v>148.12</v>
      </c>
      <c r="G33" s="134">
        <f t="shared" si="1"/>
        <v>141.68</v>
      </c>
      <c r="H33" s="134">
        <f t="shared" si="2"/>
        <v>125.58</v>
      </c>
      <c r="I33" s="134">
        <f t="shared" si="3"/>
        <v>122.36</v>
      </c>
      <c r="J33" s="134">
        <f t="shared" si="4"/>
        <v>119.14</v>
      </c>
      <c r="K33" s="134">
        <f t="shared" si="5"/>
        <v>114.30999999999999</v>
      </c>
      <c r="L33" s="84" t="s">
        <v>2</v>
      </c>
      <c r="M33" s="10"/>
      <c r="N33" s="168">
        <f t="shared" si="0"/>
        <v>0</v>
      </c>
      <c r="O33" s="197"/>
      <c r="P33" s="202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</row>
    <row r="34" spans="1:225" s="2" customFormat="1" ht="15" customHeight="1" x14ac:dyDescent="0.15">
      <c r="A34" s="317"/>
      <c r="B34" s="57" t="s">
        <v>75</v>
      </c>
      <c r="C34" s="58"/>
      <c r="D34" s="58"/>
      <c r="E34" s="240"/>
      <c r="F34" s="210"/>
      <c r="G34" s="209"/>
      <c r="H34" s="210"/>
      <c r="I34" s="210"/>
      <c r="J34" s="210"/>
      <c r="K34" s="210"/>
      <c r="L34" s="78"/>
      <c r="M34" s="99"/>
      <c r="N34" s="168">
        <f t="shared" si="0"/>
        <v>0</v>
      </c>
      <c r="O34" s="197"/>
      <c r="P34" s="202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</row>
    <row r="35" spans="1:225" s="2" customFormat="1" ht="15" customHeight="1" x14ac:dyDescent="0.15">
      <c r="A35" s="317"/>
      <c r="B35" s="17">
        <v>1</v>
      </c>
      <c r="C35" s="15" t="s">
        <v>60</v>
      </c>
      <c r="D35" s="10">
        <v>12</v>
      </c>
      <c r="E35" s="239">
        <v>152</v>
      </c>
      <c r="F35" s="134">
        <f t="shared" ref="F35:F42" si="6">E35*(1-8%)</f>
        <v>139.84</v>
      </c>
      <c r="G35" s="134">
        <f t="shared" si="1"/>
        <v>133.76</v>
      </c>
      <c r="H35" s="134">
        <f t="shared" si="2"/>
        <v>118.56</v>
      </c>
      <c r="I35" s="134">
        <f t="shared" si="3"/>
        <v>115.52</v>
      </c>
      <c r="J35" s="134">
        <f t="shared" si="4"/>
        <v>112.48</v>
      </c>
      <c r="K35" s="134">
        <f t="shared" si="5"/>
        <v>107.91999999999999</v>
      </c>
      <c r="L35" s="79" t="s">
        <v>2</v>
      </c>
      <c r="M35" s="10"/>
      <c r="N35" s="168">
        <f t="shared" si="0"/>
        <v>0</v>
      </c>
      <c r="O35" s="197"/>
      <c r="P35" s="202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</row>
    <row r="36" spans="1:225" s="2" customFormat="1" ht="15" customHeight="1" x14ac:dyDescent="0.15">
      <c r="A36" s="317"/>
      <c r="B36" s="17">
        <v>2</v>
      </c>
      <c r="C36" s="15" t="s">
        <v>19</v>
      </c>
      <c r="D36" s="10">
        <v>12</v>
      </c>
      <c r="E36" s="239">
        <v>152</v>
      </c>
      <c r="F36" s="62">
        <f t="shared" si="6"/>
        <v>139.84</v>
      </c>
      <c r="G36" s="134">
        <f t="shared" si="1"/>
        <v>133.76</v>
      </c>
      <c r="H36" s="62">
        <f t="shared" si="2"/>
        <v>118.56</v>
      </c>
      <c r="I36" s="62">
        <f t="shared" si="3"/>
        <v>115.52</v>
      </c>
      <c r="J36" s="62">
        <f t="shared" si="4"/>
        <v>112.48</v>
      </c>
      <c r="K36" s="62">
        <f t="shared" si="5"/>
        <v>107.91999999999999</v>
      </c>
      <c r="L36" s="79" t="s">
        <v>2</v>
      </c>
      <c r="M36" s="10"/>
      <c r="N36" s="168">
        <f t="shared" si="0"/>
        <v>0</v>
      </c>
      <c r="O36" s="197"/>
      <c r="P36" s="202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</row>
    <row r="37" spans="1:225" s="2" customFormat="1" ht="15" customHeight="1" x14ac:dyDescent="0.15">
      <c r="A37" s="317"/>
      <c r="B37" s="17">
        <v>3</v>
      </c>
      <c r="C37" s="15" t="s">
        <v>20</v>
      </c>
      <c r="D37" s="10">
        <v>12</v>
      </c>
      <c r="E37" s="239">
        <v>231</v>
      </c>
      <c r="F37" s="134">
        <f t="shared" si="6"/>
        <v>212.52</v>
      </c>
      <c r="G37" s="134">
        <f t="shared" si="1"/>
        <v>203.28</v>
      </c>
      <c r="H37" s="134">
        <f t="shared" si="2"/>
        <v>180.18</v>
      </c>
      <c r="I37" s="134">
        <f t="shared" si="3"/>
        <v>175.56</v>
      </c>
      <c r="J37" s="134">
        <f t="shared" si="4"/>
        <v>170.94</v>
      </c>
      <c r="K37" s="134">
        <f t="shared" si="5"/>
        <v>164.01</v>
      </c>
      <c r="L37" s="79" t="s">
        <v>2</v>
      </c>
      <c r="M37" s="10"/>
      <c r="N37" s="168">
        <f t="shared" si="0"/>
        <v>0</v>
      </c>
      <c r="O37" s="197"/>
      <c r="P37" s="202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</row>
    <row r="38" spans="1:225" s="2" customFormat="1" ht="15" customHeight="1" x14ac:dyDescent="0.15">
      <c r="A38" s="317"/>
      <c r="B38" s="17">
        <v>4</v>
      </c>
      <c r="C38" s="15" t="s">
        <v>67</v>
      </c>
      <c r="D38" s="10">
        <v>32</v>
      </c>
      <c r="E38" s="239">
        <v>109</v>
      </c>
      <c r="F38" s="62">
        <f t="shared" si="6"/>
        <v>100.28</v>
      </c>
      <c r="G38" s="134">
        <f t="shared" si="1"/>
        <v>95.92</v>
      </c>
      <c r="H38" s="62">
        <f t="shared" si="2"/>
        <v>85.02</v>
      </c>
      <c r="I38" s="62">
        <f t="shared" si="3"/>
        <v>82.84</v>
      </c>
      <c r="J38" s="62">
        <f t="shared" si="4"/>
        <v>80.66</v>
      </c>
      <c r="K38" s="62">
        <f t="shared" si="5"/>
        <v>77.39</v>
      </c>
      <c r="L38" s="79" t="s">
        <v>2</v>
      </c>
      <c r="M38" s="10"/>
      <c r="N38" s="168">
        <f t="shared" si="0"/>
        <v>0</v>
      </c>
      <c r="O38" s="197"/>
      <c r="P38" s="202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</row>
    <row r="39" spans="1:225" s="2" customFormat="1" ht="15" customHeight="1" x14ac:dyDescent="0.15">
      <c r="A39" s="317"/>
      <c r="B39" s="17">
        <v>5</v>
      </c>
      <c r="C39" s="15" t="s">
        <v>21</v>
      </c>
      <c r="D39" s="10">
        <v>12</v>
      </c>
      <c r="E39" s="239">
        <v>152</v>
      </c>
      <c r="F39" s="134">
        <f t="shared" si="6"/>
        <v>139.84</v>
      </c>
      <c r="G39" s="134">
        <f t="shared" si="1"/>
        <v>133.76</v>
      </c>
      <c r="H39" s="134">
        <f t="shared" si="2"/>
        <v>118.56</v>
      </c>
      <c r="I39" s="134">
        <f t="shared" si="3"/>
        <v>115.52</v>
      </c>
      <c r="J39" s="134">
        <f t="shared" si="4"/>
        <v>112.48</v>
      </c>
      <c r="K39" s="134">
        <f t="shared" si="5"/>
        <v>107.91999999999999</v>
      </c>
      <c r="L39" s="79" t="s">
        <v>2</v>
      </c>
      <c r="M39" s="10"/>
      <c r="N39" s="168">
        <f t="shared" si="0"/>
        <v>0</v>
      </c>
      <c r="O39" s="197"/>
      <c r="P39" s="202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</row>
    <row r="40" spans="1:225" ht="15" customHeight="1" x14ac:dyDescent="0.1">
      <c r="A40" s="170"/>
      <c r="B40" s="17">
        <v>6</v>
      </c>
      <c r="C40" s="15" t="s">
        <v>22</v>
      </c>
      <c r="D40" s="10">
        <v>12</v>
      </c>
      <c r="E40" s="239">
        <v>231</v>
      </c>
      <c r="F40" s="62">
        <f t="shared" si="6"/>
        <v>212.52</v>
      </c>
      <c r="G40" s="134">
        <f t="shared" si="1"/>
        <v>203.28</v>
      </c>
      <c r="H40" s="62">
        <f t="shared" si="2"/>
        <v>180.18</v>
      </c>
      <c r="I40" s="62">
        <f t="shared" si="3"/>
        <v>175.56</v>
      </c>
      <c r="J40" s="62">
        <f t="shared" si="4"/>
        <v>170.94</v>
      </c>
      <c r="K40" s="62">
        <f t="shared" si="5"/>
        <v>164.01</v>
      </c>
      <c r="L40" s="79" t="s">
        <v>2</v>
      </c>
      <c r="M40" s="10"/>
      <c r="N40" s="168">
        <f t="shared" si="0"/>
        <v>0</v>
      </c>
      <c r="O40" s="200"/>
      <c r="P40" s="170"/>
    </row>
    <row r="41" spans="1:225" s="2" customFormat="1" ht="15" customHeight="1" x14ac:dyDescent="0.15">
      <c r="A41" s="202"/>
      <c r="B41" s="17">
        <v>7</v>
      </c>
      <c r="C41" s="15" t="s">
        <v>23</v>
      </c>
      <c r="D41" s="10">
        <v>12</v>
      </c>
      <c r="E41" s="239">
        <v>161</v>
      </c>
      <c r="F41" s="134">
        <f t="shared" si="6"/>
        <v>148.12</v>
      </c>
      <c r="G41" s="134">
        <f t="shared" si="1"/>
        <v>141.68</v>
      </c>
      <c r="H41" s="134">
        <f t="shared" si="2"/>
        <v>125.58</v>
      </c>
      <c r="I41" s="134">
        <f t="shared" si="3"/>
        <v>122.36</v>
      </c>
      <c r="J41" s="134">
        <f t="shared" si="4"/>
        <v>119.14</v>
      </c>
      <c r="K41" s="134">
        <f t="shared" si="5"/>
        <v>114.30999999999999</v>
      </c>
      <c r="L41" s="79" t="s">
        <v>2</v>
      </c>
      <c r="M41" s="10"/>
      <c r="N41" s="168">
        <f t="shared" si="0"/>
        <v>0</v>
      </c>
      <c r="O41" s="189"/>
      <c r="P41" s="202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</row>
    <row r="42" spans="1:225" s="2" customFormat="1" ht="19.5" customHeight="1" thickBot="1" x14ac:dyDescent="0.2">
      <c r="A42" s="202"/>
      <c r="B42" s="17">
        <v>8</v>
      </c>
      <c r="C42" s="15" t="s">
        <v>24</v>
      </c>
      <c r="D42" s="21">
        <v>12</v>
      </c>
      <c r="E42" s="239">
        <v>245</v>
      </c>
      <c r="F42" s="62">
        <f t="shared" si="6"/>
        <v>225.4</v>
      </c>
      <c r="G42" s="134">
        <f t="shared" si="1"/>
        <v>215.6</v>
      </c>
      <c r="H42" s="62">
        <f t="shared" si="2"/>
        <v>191.1</v>
      </c>
      <c r="I42" s="62">
        <f t="shared" si="3"/>
        <v>186.2</v>
      </c>
      <c r="J42" s="62">
        <f t="shared" si="4"/>
        <v>181.3</v>
      </c>
      <c r="K42" s="62">
        <f t="shared" si="5"/>
        <v>173.95</v>
      </c>
      <c r="L42" s="95" t="s">
        <v>2</v>
      </c>
      <c r="M42" s="10"/>
      <c r="N42" s="168">
        <f t="shared" si="0"/>
        <v>0</v>
      </c>
      <c r="O42" s="189"/>
      <c r="P42" s="202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</row>
    <row r="43" spans="1:225" s="2" customFormat="1" ht="17.25" customHeight="1" x14ac:dyDescent="0.15">
      <c r="A43" s="202"/>
      <c r="B43" s="55" t="s">
        <v>6</v>
      </c>
      <c r="C43" s="56"/>
      <c r="D43" s="59"/>
      <c r="E43" s="240"/>
      <c r="F43" s="209"/>
      <c r="G43" s="209"/>
      <c r="H43" s="209"/>
      <c r="I43" s="209"/>
      <c r="J43" s="209"/>
      <c r="K43" s="209"/>
      <c r="L43" s="96"/>
      <c r="M43" s="101"/>
      <c r="N43" s="168">
        <f t="shared" si="0"/>
        <v>0</v>
      </c>
      <c r="O43" s="189"/>
      <c r="P43" s="202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</row>
    <row r="44" spans="1:225" s="27" customFormat="1" ht="15" thickBot="1" x14ac:dyDescent="0.15">
      <c r="A44" s="170"/>
      <c r="B44" s="11">
        <v>1</v>
      </c>
      <c r="C44" s="146" t="s">
        <v>25</v>
      </c>
      <c r="D44" s="28">
        <v>15</v>
      </c>
      <c r="E44" s="239">
        <v>855</v>
      </c>
      <c r="F44" s="62">
        <f>E44*(1-8%)</f>
        <v>786.6</v>
      </c>
      <c r="G44" s="134">
        <f t="shared" si="1"/>
        <v>752.4</v>
      </c>
      <c r="H44" s="62">
        <f t="shared" si="2"/>
        <v>666.9</v>
      </c>
      <c r="I44" s="62">
        <f t="shared" si="3"/>
        <v>649.79999999999995</v>
      </c>
      <c r="J44" s="62">
        <f t="shared" si="4"/>
        <v>632.70000000000005</v>
      </c>
      <c r="K44" s="62">
        <f t="shared" si="5"/>
        <v>607.04999999999995</v>
      </c>
      <c r="L44" s="84" t="s">
        <v>2</v>
      </c>
      <c r="M44" s="10"/>
      <c r="N44" s="168">
        <f t="shared" si="0"/>
        <v>0</v>
      </c>
      <c r="O44" s="189"/>
      <c r="P44" s="170"/>
    </row>
    <row r="45" spans="1:225" s="27" customFormat="1" ht="14.25" x14ac:dyDescent="0.1">
      <c r="A45" s="170"/>
      <c r="B45" s="55" t="s">
        <v>74</v>
      </c>
      <c r="C45" s="56"/>
      <c r="D45" s="56"/>
      <c r="E45" s="240"/>
      <c r="F45" s="209"/>
      <c r="G45" s="209"/>
      <c r="H45" s="209"/>
      <c r="I45" s="209"/>
      <c r="J45" s="209"/>
      <c r="K45" s="209"/>
      <c r="L45" s="97"/>
      <c r="M45" s="102"/>
      <c r="N45" s="168">
        <f t="shared" si="0"/>
        <v>0</v>
      </c>
      <c r="O45" s="189"/>
      <c r="P45" s="170"/>
    </row>
    <row r="46" spans="1:225" s="27" customFormat="1" ht="15" thickBot="1" x14ac:dyDescent="0.15">
      <c r="A46" s="170"/>
      <c r="B46" s="11">
        <v>1</v>
      </c>
      <c r="C46" s="12" t="s">
        <v>26</v>
      </c>
      <c r="D46" s="13">
        <v>24</v>
      </c>
      <c r="E46" s="239">
        <v>331</v>
      </c>
      <c r="F46" s="62">
        <f>E46*(1-8%)</f>
        <v>304.52000000000004</v>
      </c>
      <c r="G46" s="134">
        <f t="shared" si="1"/>
        <v>291.28000000000003</v>
      </c>
      <c r="H46" s="62">
        <f t="shared" si="2"/>
        <v>258.18</v>
      </c>
      <c r="I46" s="62">
        <f t="shared" si="3"/>
        <v>251.56</v>
      </c>
      <c r="J46" s="62">
        <f t="shared" si="4"/>
        <v>244.94</v>
      </c>
      <c r="K46" s="62">
        <f t="shared" si="5"/>
        <v>235.01</v>
      </c>
      <c r="L46" s="84" t="s">
        <v>2</v>
      </c>
      <c r="M46" s="10"/>
      <c r="N46" s="168">
        <f t="shared" ref="N46:N73" si="7">M46*E46</f>
        <v>0</v>
      </c>
      <c r="O46" s="189"/>
      <c r="P46" s="170"/>
    </row>
    <row r="47" spans="1:225" s="27" customFormat="1" ht="14.25" x14ac:dyDescent="0.1">
      <c r="A47" s="170"/>
      <c r="B47" s="57" t="s">
        <v>122</v>
      </c>
      <c r="C47" s="58"/>
      <c r="D47" s="58"/>
      <c r="E47" s="240"/>
      <c r="F47" s="209"/>
      <c r="G47" s="209"/>
      <c r="H47" s="209"/>
      <c r="I47" s="209"/>
      <c r="J47" s="209"/>
      <c r="K47" s="209"/>
      <c r="L47" s="78"/>
      <c r="M47" s="99"/>
      <c r="N47" s="168">
        <f t="shared" si="7"/>
        <v>0</v>
      </c>
      <c r="O47" s="189"/>
      <c r="P47" s="170"/>
    </row>
    <row r="48" spans="1:225" s="27" customFormat="1" ht="14.25" x14ac:dyDescent="0.1">
      <c r="A48" s="170"/>
      <c r="B48" s="17">
        <v>1</v>
      </c>
      <c r="C48" s="15" t="s">
        <v>92</v>
      </c>
      <c r="D48" s="10">
        <v>16</v>
      </c>
      <c r="E48" s="241">
        <v>250</v>
      </c>
      <c r="F48" s="62">
        <f>E48*(1-8%)</f>
        <v>230</v>
      </c>
      <c r="G48" s="134">
        <f t="shared" si="1"/>
        <v>220</v>
      </c>
      <c r="H48" s="62">
        <f t="shared" si="2"/>
        <v>195</v>
      </c>
      <c r="I48" s="62">
        <f t="shared" si="3"/>
        <v>190</v>
      </c>
      <c r="J48" s="62">
        <f t="shared" si="4"/>
        <v>185</v>
      </c>
      <c r="K48" s="62">
        <f t="shared" si="5"/>
        <v>177.5</v>
      </c>
      <c r="L48" s="79" t="s">
        <v>2</v>
      </c>
      <c r="M48" s="10"/>
      <c r="N48" s="168">
        <f t="shared" si="7"/>
        <v>0</v>
      </c>
      <c r="O48" s="200"/>
      <c r="P48" s="170"/>
    </row>
    <row r="49" spans="1:16" s="27" customFormat="1" ht="14.25" x14ac:dyDescent="0.1">
      <c r="A49" s="170"/>
      <c r="B49" s="17">
        <v>2</v>
      </c>
      <c r="C49" s="15" t="s">
        <v>93</v>
      </c>
      <c r="D49" s="10">
        <v>16</v>
      </c>
      <c r="E49" s="241">
        <v>250</v>
      </c>
      <c r="F49" s="134">
        <f>E49*(1-8%)</f>
        <v>230</v>
      </c>
      <c r="G49" s="134">
        <f t="shared" si="1"/>
        <v>220</v>
      </c>
      <c r="H49" s="134">
        <f t="shared" si="2"/>
        <v>195</v>
      </c>
      <c r="I49" s="134">
        <f t="shared" si="3"/>
        <v>190</v>
      </c>
      <c r="J49" s="134">
        <f t="shared" si="4"/>
        <v>185</v>
      </c>
      <c r="K49" s="134">
        <f t="shared" si="5"/>
        <v>177.5</v>
      </c>
      <c r="L49" s="79" t="s">
        <v>2</v>
      </c>
      <c r="M49" s="10"/>
      <c r="N49" s="168">
        <f t="shared" si="7"/>
        <v>0</v>
      </c>
      <c r="O49" s="200"/>
      <c r="P49" s="170"/>
    </row>
    <row r="50" spans="1:16" s="27" customFormat="1" ht="14.25" x14ac:dyDescent="0.1">
      <c r="A50" s="170"/>
      <c r="B50" s="17">
        <v>3</v>
      </c>
      <c r="C50" s="15" t="s">
        <v>94</v>
      </c>
      <c r="D50" s="10">
        <v>16</v>
      </c>
      <c r="E50" s="241">
        <v>250</v>
      </c>
      <c r="F50" s="62">
        <f>E50*(1-8%)</f>
        <v>230</v>
      </c>
      <c r="G50" s="134">
        <f t="shared" si="1"/>
        <v>220</v>
      </c>
      <c r="H50" s="62">
        <f t="shared" si="2"/>
        <v>195</v>
      </c>
      <c r="I50" s="62">
        <f t="shared" si="3"/>
        <v>190</v>
      </c>
      <c r="J50" s="62">
        <f t="shared" si="4"/>
        <v>185</v>
      </c>
      <c r="K50" s="62">
        <f t="shared" si="5"/>
        <v>177.5</v>
      </c>
      <c r="L50" s="79" t="s">
        <v>2</v>
      </c>
      <c r="M50" s="10"/>
      <c r="N50" s="168">
        <f t="shared" si="7"/>
        <v>0</v>
      </c>
      <c r="O50" s="200"/>
      <c r="P50" s="170"/>
    </row>
    <row r="51" spans="1:16" s="27" customFormat="1" ht="14.25" x14ac:dyDescent="0.1">
      <c r="A51" s="170"/>
      <c r="B51" s="17">
        <v>4</v>
      </c>
      <c r="C51" s="15" t="s">
        <v>95</v>
      </c>
      <c r="D51" s="10">
        <v>16</v>
      </c>
      <c r="E51" s="241">
        <v>250</v>
      </c>
      <c r="F51" s="134">
        <f>E51*(1-8%)</f>
        <v>230</v>
      </c>
      <c r="G51" s="134">
        <f t="shared" si="1"/>
        <v>220</v>
      </c>
      <c r="H51" s="134">
        <f t="shared" si="2"/>
        <v>195</v>
      </c>
      <c r="I51" s="134">
        <f t="shared" si="3"/>
        <v>190</v>
      </c>
      <c r="J51" s="134">
        <f t="shared" si="4"/>
        <v>185</v>
      </c>
      <c r="K51" s="134">
        <f t="shared" si="5"/>
        <v>177.5</v>
      </c>
      <c r="L51" s="79" t="s">
        <v>2</v>
      </c>
      <c r="M51" s="10"/>
      <c r="N51" s="168">
        <f t="shared" si="7"/>
        <v>0</v>
      </c>
      <c r="O51" s="200"/>
      <c r="P51" s="170"/>
    </row>
    <row r="52" spans="1:16" s="27" customFormat="1" ht="15" thickBot="1" x14ac:dyDescent="0.15">
      <c r="A52" s="170"/>
      <c r="B52" s="17">
        <v>5</v>
      </c>
      <c r="C52" s="15" t="s">
        <v>96</v>
      </c>
      <c r="D52" s="10">
        <v>16</v>
      </c>
      <c r="E52" s="241">
        <v>250</v>
      </c>
      <c r="F52" s="62">
        <f>E52*(1-8%)</f>
        <v>230</v>
      </c>
      <c r="G52" s="134">
        <f t="shared" si="1"/>
        <v>220</v>
      </c>
      <c r="H52" s="62">
        <f t="shared" si="2"/>
        <v>195</v>
      </c>
      <c r="I52" s="62">
        <f t="shared" si="3"/>
        <v>190</v>
      </c>
      <c r="J52" s="62">
        <f t="shared" si="4"/>
        <v>185</v>
      </c>
      <c r="K52" s="62">
        <f t="shared" si="5"/>
        <v>177.5</v>
      </c>
      <c r="L52" s="79" t="s">
        <v>2</v>
      </c>
      <c r="M52" s="103"/>
      <c r="N52" s="168">
        <f t="shared" si="7"/>
        <v>0</v>
      </c>
      <c r="O52" s="200"/>
      <c r="P52" s="170"/>
    </row>
    <row r="53" spans="1:16" s="27" customFormat="1" ht="15" thickTop="1" x14ac:dyDescent="0.1">
      <c r="A53" s="170"/>
      <c r="B53" s="214" t="s">
        <v>141</v>
      </c>
      <c r="C53" s="212"/>
      <c r="D53" s="212"/>
      <c r="E53" s="242"/>
      <c r="F53" s="213"/>
      <c r="G53" s="213"/>
      <c r="H53" s="213"/>
      <c r="I53" s="213"/>
      <c r="J53" s="213"/>
      <c r="K53" s="213"/>
      <c r="L53" s="212"/>
      <c r="M53" s="212"/>
      <c r="N53" s="168">
        <f t="shared" si="7"/>
        <v>0</v>
      </c>
      <c r="O53" s="200"/>
      <c r="P53" s="170"/>
    </row>
    <row r="54" spans="1:16" s="27" customFormat="1" ht="15" thickBot="1" x14ac:dyDescent="0.15">
      <c r="A54" s="170"/>
      <c r="B54" s="158">
        <v>1</v>
      </c>
      <c r="C54" s="159" t="s">
        <v>143</v>
      </c>
      <c r="D54" s="142">
        <v>16</v>
      </c>
      <c r="E54" s="241">
        <v>336</v>
      </c>
      <c r="F54" s="62">
        <f>E54*(1-8%)</f>
        <v>309.12</v>
      </c>
      <c r="G54" s="134">
        <f t="shared" si="1"/>
        <v>295.68</v>
      </c>
      <c r="H54" s="62">
        <f t="shared" si="2"/>
        <v>262.08</v>
      </c>
      <c r="I54" s="62">
        <f t="shared" si="3"/>
        <v>255.36</v>
      </c>
      <c r="J54" s="62">
        <f t="shared" si="4"/>
        <v>248.64</v>
      </c>
      <c r="K54" s="62">
        <f t="shared" si="5"/>
        <v>238.56</v>
      </c>
      <c r="L54" s="143" t="s">
        <v>2</v>
      </c>
      <c r="M54" s="20"/>
      <c r="N54" s="168">
        <f t="shared" si="7"/>
        <v>0</v>
      </c>
      <c r="O54" s="200"/>
      <c r="P54" s="170"/>
    </row>
    <row r="55" spans="1:16" s="27" customFormat="1" ht="14.25" x14ac:dyDescent="0.1">
      <c r="A55" s="170"/>
      <c r="B55" s="104" t="s">
        <v>7</v>
      </c>
      <c r="C55" s="118"/>
      <c r="D55" s="119"/>
      <c r="E55" s="243"/>
      <c r="F55" s="215"/>
      <c r="G55" s="215"/>
      <c r="H55" s="215"/>
      <c r="I55" s="215"/>
      <c r="J55" s="215"/>
      <c r="K55" s="215"/>
      <c r="L55" s="120"/>
      <c r="M55" s="121"/>
      <c r="N55" s="168">
        <f t="shared" si="7"/>
        <v>0</v>
      </c>
      <c r="O55" s="200"/>
      <c r="P55" s="170"/>
    </row>
    <row r="56" spans="1:16" s="27" customFormat="1" ht="15" thickBot="1" x14ac:dyDescent="0.15">
      <c r="A56" s="170"/>
      <c r="B56" s="8">
        <v>1</v>
      </c>
      <c r="C56" s="29" t="s">
        <v>28</v>
      </c>
      <c r="D56" s="10">
        <v>35</v>
      </c>
      <c r="E56" s="241">
        <v>21</v>
      </c>
      <c r="F56" s="62">
        <f>E56*(1-8%)</f>
        <v>19.32</v>
      </c>
      <c r="G56" s="134">
        <f t="shared" si="1"/>
        <v>18.48</v>
      </c>
      <c r="H56" s="62">
        <f t="shared" si="2"/>
        <v>16.38</v>
      </c>
      <c r="I56" s="62">
        <f t="shared" si="3"/>
        <v>15.96</v>
      </c>
      <c r="J56" s="62">
        <f t="shared" si="4"/>
        <v>15.54</v>
      </c>
      <c r="K56" s="62">
        <f t="shared" si="5"/>
        <v>14.91</v>
      </c>
      <c r="L56" s="79" t="s">
        <v>3</v>
      </c>
      <c r="M56" s="10"/>
      <c r="N56" s="168">
        <f t="shared" si="7"/>
        <v>0</v>
      </c>
      <c r="O56" s="200"/>
      <c r="P56" s="170"/>
    </row>
    <row r="57" spans="1:16" s="27" customFormat="1" ht="14.25" x14ac:dyDescent="0.1">
      <c r="A57" s="170"/>
      <c r="B57" s="137" t="s">
        <v>140</v>
      </c>
      <c r="C57" s="138"/>
      <c r="D57" s="139"/>
      <c r="E57" s="243"/>
      <c r="F57" s="216"/>
      <c r="G57" s="215"/>
      <c r="H57" s="216"/>
      <c r="I57" s="216"/>
      <c r="J57" s="216"/>
      <c r="K57" s="216"/>
      <c r="L57" s="141"/>
      <c r="M57" s="140"/>
      <c r="N57" s="168">
        <f t="shared" si="7"/>
        <v>0</v>
      </c>
      <c r="O57" s="200"/>
      <c r="P57" s="170"/>
    </row>
    <row r="58" spans="1:16" s="27" customFormat="1" ht="14.25" x14ac:dyDescent="0.1">
      <c r="A58" s="170"/>
      <c r="B58" s="135">
        <v>1</v>
      </c>
      <c r="C58" s="147" t="s">
        <v>30</v>
      </c>
      <c r="D58" s="142">
        <v>35</v>
      </c>
      <c r="E58" s="241">
        <v>21</v>
      </c>
      <c r="F58" s="134">
        <f>E58*(1-8%)</f>
        <v>19.32</v>
      </c>
      <c r="G58" s="134">
        <f t="shared" si="1"/>
        <v>18.48</v>
      </c>
      <c r="H58" s="134">
        <f t="shared" si="2"/>
        <v>16.38</v>
      </c>
      <c r="I58" s="134">
        <f t="shared" si="3"/>
        <v>15.96</v>
      </c>
      <c r="J58" s="134">
        <f t="shared" si="4"/>
        <v>15.54</v>
      </c>
      <c r="K58" s="134">
        <f t="shared" si="5"/>
        <v>14.91</v>
      </c>
      <c r="L58" s="143" t="s">
        <v>3</v>
      </c>
      <c r="M58" s="10"/>
      <c r="N58" s="168">
        <f t="shared" si="7"/>
        <v>0</v>
      </c>
      <c r="O58" s="200"/>
      <c r="P58" s="170"/>
    </row>
    <row r="59" spans="1:16" s="27" customFormat="1" ht="14.25" x14ac:dyDescent="0.1">
      <c r="A59" s="170"/>
      <c r="B59" s="135">
        <v>2</v>
      </c>
      <c r="C59" s="147" t="s">
        <v>29</v>
      </c>
      <c r="D59" s="142">
        <v>35</v>
      </c>
      <c r="E59" s="241">
        <v>21</v>
      </c>
      <c r="F59" s="62">
        <f>E59*(1-8%)</f>
        <v>19.32</v>
      </c>
      <c r="G59" s="134">
        <f t="shared" si="1"/>
        <v>18.48</v>
      </c>
      <c r="H59" s="62">
        <f t="shared" si="2"/>
        <v>16.38</v>
      </c>
      <c r="I59" s="62">
        <f t="shared" si="3"/>
        <v>15.96</v>
      </c>
      <c r="J59" s="62">
        <f t="shared" si="4"/>
        <v>15.54</v>
      </c>
      <c r="K59" s="62">
        <f t="shared" si="5"/>
        <v>14.91</v>
      </c>
      <c r="L59" s="143" t="s">
        <v>3</v>
      </c>
      <c r="M59" s="10"/>
      <c r="N59" s="168">
        <f t="shared" si="7"/>
        <v>0</v>
      </c>
      <c r="O59" s="200"/>
      <c r="P59" s="170"/>
    </row>
    <row r="60" spans="1:16" s="27" customFormat="1" ht="15" thickBot="1" x14ac:dyDescent="0.15">
      <c r="A60" s="170"/>
      <c r="B60" s="136">
        <v>4</v>
      </c>
      <c r="C60" s="148" t="s">
        <v>27</v>
      </c>
      <c r="D60" s="144">
        <v>35</v>
      </c>
      <c r="E60" s="241">
        <v>21</v>
      </c>
      <c r="F60" s="134">
        <f>E60*(1-8%)</f>
        <v>19.32</v>
      </c>
      <c r="G60" s="134">
        <f t="shared" si="1"/>
        <v>18.48</v>
      </c>
      <c r="H60" s="134">
        <f t="shared" si="2"/>
        <v>16.38</v>
      </c>
      <c r="I60" s="134">
        <f t="shared" si="3"/>
        <v>15.96</v>
      </c>
      <c r="J60" s="134">
        <f t="shared" si="4"/>
        <v>15.54</v>
      </c>
      <c r="K60" s="134">
        <f t="shared" si="5"/>
        <v>14.91</v>
      </c>
      <c r="L60" s="145" t="s">
        <v>3</v>
      </c>
      <c r="M60" s="10"/>
      <c r="N60" s="168">
        <f t="shared" si="7"/>
        <v>0</v>
      </c>
      <c r="O60" s="200"/>
      <c r="P60" s="170"/>
    </row>
    <row r="61" spans="1:16" s="27" customFormat="1" ht="14.25" x14ac:dyDescent="0.1">
      <c r="A61" s="170"/>
      <c r="B61" s="43" t="s">
        <v>8</v>
      </c>
      <c r="C61" s="44"/>
      <c r="D61" s="45"/>
      <c r="E61" s="243"/>
      <c r="F61" s="216"/>
      <c r="G61" s="215"/>
      <c r="H61" s="216"/>
      <c r="I61" s="216"/>
      <c r="J61" s="216"/>
      <c r="K61" s="216"/>
      <c r="L61" s="106"/>
      <c r="M61" s="121"/>
      <c r="N61" s="168">
        <f t="shared" si="7"/>
        <v>0</v>
      </c>
      <c r="O61" s="200"/>
      <c r="P61" s="170"/>
    </row>
    <row r="62" spans="1:16" s="27" customFormat="1" ht="14.25" x14ac:dyDescent="0.1">
      <c r="A62" s="170"/>
      <c r="B62" s="8">
        <v>1</v>
      </c>
      <c r="C62" s="29" t="s">
        <v>33</v>
      </c>
      <c r="D62" s="10">
        <v>30</v>
      </c>
      <c r="E62" s="241">
        <v>29</v>
      </c>
      <c r="F62" s="134">
        <f>E62*(1-8%)</f>
        <v>26.68</v>
      </c>
      <c r="G62" s="134">
        <f t="shared" si="1"/>
        <v>25.52</v>
      </c>
      <c r="H62" s="134">
        <f t="shared" si="2"/>
        <v>22.62</v>
      </c>
      <c r="I62" s="134">
        <f t="shared" si="3"/>
        <v>22.04</v>
      </c>
      <c r="J62" s="134">
        <f t="shared" si="4"/>
        <v>21.46</v>
      </c>
      <c r="K62" s="134">
        <f t="shared" si="5"/>
        <v>20.59</v>
      </c>
      <c r="L62" s="79" t="s">
        <v>4</v>
      </c>
      <c r="M62" s="10"/>
      <c r="N62" s="168">
        <f t="shared" si="7"/>
        <v>0</v>
      </c>
      <c r="O62" s="200"/>
      <c r="P62" s="170"/>
    </row>
    <row r="63" spans="1:16" s="27" customFormat="1" ht="14.25" x14ac:dyDescent="0.1">
      <c r="A63" s="170"/>
      <c r="B63" s="8">
        <v>2</v>
      </c>
      <c r="C63" s="149" t="s">
        <v>32</v>
      </c>
      <c r="D63" s="10">
        <v>30</v>
      </c>
      <c r="E63" s="241">
        <v>29</v>
      </c>
      <c r="F63" s="62">
        <f>E63*(1-8%)</f>
        <v>26.68</v>
      </c>
      <c r="G63" s="134">
        <f t="shared" si="1"/>
        <v>25.52</v>
      </c>
      <c r="H63" s="62">
        <f t="shared" si="2"/>
        <v>22.62</v>
      </c>
      <c r="I63" s="62">
        <f t="shared" si="3"/>
        <v>22.04</v>
      </c>
      <c r="J63" s="62">
        <f t="shared" si="4"/>
        <v>21.46</v>
      </c>
      <c r="K63" s="62">
        <f t="shared" si="5"/>
        <v>20.59</v>
      </c>
      <c r="L63" s="79" t="s">
        <v>4</v>
      </c>
      <c r="M63" s="10"/>
      <c r="N63" s="168">
        <f t="shared" si="7"/>
        <v>0</v>
      </c>
      <c r="O63" s="200"/>
      <c r="P63" s="170"/>
    </row>
    <row r="64" spans="1:16" s="27" customFormat="1" ht="15" thickBot="1" x14ac:dyDescent="0.15">
      <c r="A64" s="170"/>
      <c r="B64" s="11">
        <v>3</v>
      </c>
      <c r="C64" s="150" t="s">
        <v>31</v>
      </c>
      <c r="D64" s="13">
        <v>30</v>
      </c>
      <c r="E64" s="241">
        <v>29</v>
      </c>
      <c r="F64" s="134">
        <f>E64*(1-8%)</f>
        <v>26.68</v>
      </c>
      <c r="G64" s="134">
        <f t="shared" si="1"/>
        <v>25.52</v>
      </c>
      <c r="H64" s="134">
        <f t="shared" si="2"/>
        <v>22.62</v>
      </c>
      <c r="I64" s="134">
        <f t="shared" si="3"/>
        <v>22.04</v>
      </c>
      <c r="J64" s="134">
        <f t="shared" si="4"/>
        <v>21.46</v>
      </c>
      <c r="K64" s="134">
        <f t="shared" si="5"/>
        <v>20.59</v>
      </c>
      <c r="L64" s="84" t="s">
        <v>4</v>
      </c>
      <c r="M64" s="10"/>
      <c r="N64" s="168">
        <f t="shared" si="7"/>
        <v>0</v>
      </c>
      <c r="O64" s="200"/>
      <c r="P64" s="170"/>
    </row>
    <row r="65" spans="1:16" s="27" customFormat="1" ht="14.25" x14ac:dyDescent="0.1">
      <c r="A65" s="170"/>
      <c r="B65" s="43" t="s">
        <v>9</v>
      </c>
      <c r="C65" s="44"/>
      <c r="D65" s="45"/>
      <c r="E65" s="243"/>
      <c r="F65" s="216"/>
      <c r="G65" s="215"/>
      <c r="H65" s="216"/>
      <c r="I65" s="216"/>
      <c r="J65" s="216"/>
      <c r="K65" s="216"/>
      <c r="L65" s="106"/>
      <c r="M65" s="121"/>
      <c r="N65" s="168">
        <f t="shared" si="7"/>
        <v>0</v>
      </c>
      <c r="O65" s="200"/>
      <c r="P65" s="170"/>
    </row>
    <row r="66" spans="1:16" s="27" customFormat="1" ht="14.25" x14ac:dyDescent="0.15">
      <c r="A66" s="170"/>
      <c r="B66" s="8">
        <v>1</v>
      </c>
      <c r="C66" s="30" t="s">
        <v>37</v>
      </c>
      <c r="D66" s="10">
        <v>35</v>
      </c>
      <c r="E66" s="241">
        <v>22</v>
      </c>
      <c r="F66" s="134">
        <f>E66*(1-8%)</f>
        <v>20.240000000000002</v>
      </c>
      <c r="G66" s="134">
        <f t="shared" si="1"/>
        <v>19.36</v>
      </c>
      <c r="H66" s="134">
        <f t="shared" si="2"/>
        <v>17.16</v>
      </c>
      <c r="I66" s="134">
        <f t="shared" si="3"/>
        <v>16.72</v>
      </c>
      <c r="J66" s="134">
        <f t="shared" si="4"/>
        <v>16.28</v>
      </c>
      <c r="K66" s="134">
        <f t="shared" si="5"/>
        <v>15.62</v>
      </c>
      <c r="L66" s="79" t="s">
        <v>4</v>
      </c>
      <c r="M66" s="10"/>
      <c r="N66" s="168">
        <f t="shared" si="7"/>
        <v>0</v>
      </c>
      <c r="O66" s="200"/>
      <c r="P66" s="170"/>
    </row>
    <row r="67" spans="1:16" s="27" customFormat="1" ht="14.25" x14ac:dyDescent="0.15">
      <c r="A67" s="170"/>
      <c r="B67" s="8">
        <v>2</v>
      </c>
      <c r="C67" s="30" t="s">
        <v>36</v>
      </c>
      <c r="D67" s="10">
        <v>35</v>
      </c>
      <c r="E67" s="241">
        <v>22</v>
      </c>
      <c r="F67" s="62">
        <f>E67*(1-8%)</f>
        <v>20.240000000000002</v>
      </c>
      <c r="G67" s="134">
        <f t="shared" si="1"/>
        <v>19.36</v>
      </c>
      <c r="H67" s="62">
        <f t="shared" si="2"/>
        <v>17.16</v>
      </c>
      <c r="I67" s="62">
        <f t="shared" si="3"/>
        <v>16.72</v>
      </c>
      <c r="J67" s="62">
        <f t="shared" si="4"/>
        <v>16.28</v>
      </c>
      <c r="K67" s="62">
        <f t="shared" si="5"/>
        <v>15.62</v>
      </c>
      <c r="L67" s="79" t="s">
        <v>4</v>
      </c>
      <c r="M67" s="10"/>
      <c r="N67" s="168">
        <f t="shared" si="7"/>
        <v>0</v>
      </c>
      <c r="O67" s="200"/>
      <c r="P67" s="170"/>
    </row>
    <row r="68" spans="1:16" s="27" customFormat="1" ht="14.25" x14ac:dyDescent="0.15">
      <c r="A68" s="170"/>
      <c r="B68" s="8">
        <v>3</v>
      </c>
      <c r="C68" s="30" t="s">
        <v>35</v>
      </c>
      <c r="D68" s="10">
        <v>35</v>
      </c>
      <c r="E68" s="241">
        <v>22</v>
      </c>
      <c r="F68" s="134">
        <f>E68*(1-8%)</f>
        <v>20.240000000000002</v>
      </c>
      <c r="G68" s="134">
        <f t="shared" si="1"/>
        <v>19.36</v>
      </c>
      <c r="H68" s="134">
        <f t="shared" si="2"/>
        <v>17.16</v>
      </c>
      <c r="I68" s="134">
        <f t="shared" si="3"/>
        <v>16.72</v>
      </c>
      <c r="J68" s="134">
        <f t="shared" si="4"/>
        <v>16.28</v>
      </c>
      <c r="K68" s="134">
        <f t="shared" si="5"/>
        <v>15.62</v>
      </c>
      <c r="L68" s="79" t="s">
        <v>4</v>
      </c>
      <c r="M68" s="10"/>
      <c r="N68" s="168">
        <f t="shared" si="7"/>
        <v>0</v>
      </c>
      <c r="O68" s="200"/>
      <c r="P68" s="170"/>
    </row>
    <row r="69" spans="1:16" s="27" customFormat="1" ht="15" thickBot="1" x14ac:dyDescent="0.2">
      <c r="A69" s="170"/>
      <c r="B69" s="8">
        <v>4</v>
      </c>
      <c r="C69" s="151" t="s">
        <v>34</v>
      </c>
      <c r="D69" s="13">
        <v>35</v>
      </c>
      <c r="E69" s="241">
        <v>22</v>
      </c>
      <c r="F69" s="62">
        <f>E69*(1-8%)</f>
        <v>20.240000000000002</v>
      </c>
      <c r="G69" s="134">
        <f t="shared" si="1"/>
        <v>19.36</v>
      </c>
      <c r="H69" s="62">
        <f t="shared" si="2"/>
        <v>17.16</v>
      </c>
      <c r="I69" s="62">
        <f t="shared" si="3"/>
        <v>16.72</v>
      </c>
      <c r="J69" s="62">
        <f t="shared" si="4"/>
        <v>16.28</v>
      </c>
      <c r="K69" s="62">
        <f t="shared" si="5"/>
        <v>15.62</v>
      </c>
      <c r="L69" s="84" t="s">
        <v>4</v>
      </c>
      <c r="M69" s="10"/>
      <c r="N69" s="168">
        <f t="shared" si="7"/>
        <v>0</v>
      </c>
      <c r="O69" s="200"/>
      <c r="P69" s="170"/>
    </row>
    <row r="70" spans="1:16" s="27" customFormat="1" ht="14.25" x14ac:dyDescent="0.15">
      <c r="A70" s="170"/>
      <c r="B70" s="43" t="s">
        <v>63</v>
      </c>
      <c r="C70" s="44"/>
      <c r="D70" s="46"/>
      <c r="E70" s="243"/>
      <c r="F70" s="215"/>
      <c r="G70" s="215"/>
      <c r="H70" s="215"/>
      <c r="I70" s="215"/>
      <c r="J70" s="215"/>
      <c r="K70" s="215"/>
      <c r="L70" s="85"/>
      <c r="M70" s="113"/>
      <c r="N70" s="168">
        <f t="shared" si="7"/>
        <v>0</v>
      </c>
      <c r="O70" s="200"/>
      <c r="P70" s="170"/>
    </row>
    <row r="71" spans="1:16" s="27" customFormat="1" ht="14.25" x14ac:dyDescent="0.1">
      <c r="A71" s="170"/>
      <c r="B71" s="75">
        <v>1</v>
      </c>
      <c r="C71" s="29" t="s">
        <v>63</v>
      </c>
      <c r="D71" s="71">
        <v>12</v>
      </c>
      <c r="E71" s="241">
        <v>119</v>
      </c>
      <c r="F71" s="62">
        <f>E71*(1-8%)</f>
        <v>109.48</v>
      </c>
      <c r="G71" s="134">
        <f t="shared" si="1"/>
        <v>104.72</v>
      </c>
      <c r="H71" s="62">
        <f t="shared" si="2"/>
        <v>92.820000000000007</v>
      </c>
      <c r="I71" s="62">
        <f t="shared" si="3"/>
        <v>90.44</v>
      </c>
      <c r="J71" s="62">
        <f t="shared" si="4"/>
        <v>88.06</v>
      </c>
      <c r="K71" s="62">
        <f t="shared" si="5"/>
        <v>84.49</v>
      </c>
      <c r="L71" s="79" t="s">
        <v>3</v>
      </c>
      <c r="M71" s="10"/>
      <c r="N71" s="168">
        <f t="shared" si="7"/>
        <v>0</v>
      </c>
      <c r="O71" s="200"/>
      <c r="P71" s="170"/>
    </row>
    <row r="72" spans="1:16" s="27" customFormat="1" ht="15" thickBot="1" x14ac:dyDescent="0.15">
      <c r="A72" s="170"/>
      <c r="B72" s="76">
        <v>2</v>
      </c>
      <c r="C72" s="29" t="s">
        <v>64</v>
      </c>
      <c r="D72" s="72">
        <v>12</v>
      </c>
      <c r="E72" s="241">
        <v>119</v>
      </c>
      <c r="F72" s="134">
        <f>E72*(1-8%)</f>
        <v>109.48</v>
      </c>
      <c r="G72" s="134">
        <f t="shared" si="1"/>
        <v>104.72</v>
      </c>
      <c r="H72" s="134">
        <f t="shared" si="2"/>
        <v>92.820000000000007</v>
      </c>
      <c r="I72" s="134">
        <f t="shared" si="3"/>
        <v>90.44</v>
      </c>
      <c r="J72" s="134">
        <f t="shared" si="4"/>
        <v>88.06</v>
      </c>
      <c r="K72" s="134">
        <f t="shared" si="5"/>
        <v>84.49</v>
      </c>
      <c r="L72" s="84" t="s">
        <v>3</v>
      </c>
      <c r="M72" s="10"/>
      <c r="N72" s="168">
        <f t="shared" si="7"/>
        <v>0</v>
      </c>
      <c r="O72" s="200"/>
      <c r="P72" s="170"/>
    </row>
    <row r="73" spans="1:16" s="27" customFormat="1" ht="14.25" x14ac:dyDescent="0.15">
      <c r="A73" s="170"/>
      <c r="B73" s="43" t="s">
        <v>10</v>
      </c>
      <c r="C73" s="44"/>
      <c r="D73" s="46"/>
      <c r="E73" s="243"/>
      <c r="F73" s="216"/>
      <c r="G73" s="215"/>
      <c r="H73" s="216"/>
      <c r="I73" s="216"/>
      <c r="J73" s="216"/>
      <c r="K73" s="216"/>
      <c r="L73" s="85"/>
      <c r="M73" s="113"/>
      <c r="N73" s="168">
        <f t="shared" si="7"/>
        <v>0</v>
      </c>
      <c r="O73" s="200"/>
      <c r="P73" s="170"/>
    </row>
    <row r="74" spans="1:16" s="27" customFormat="1" ht="14.25" x14ac:dyDescent="0.15">
      <c r="A74" s="170"/>
      <c r="B74" s="77">
        <v>1</v>
      </c>
      <c r="C74" s="30" t="s">
        <v>70</v>
      </c>
      <c r="D74" s="73">
        <v>30</v>
      </c>
      <c r="E74" s="241">
        <v>21</v>
      </c>
      <c r="F74" s="62">
        <f>E74*(1-8%)</f>
        <v>19.32</v>
      </c>
      <c r="G74" s="134">
        <f t="shared" si="1"/>
        <v>18.48</v>
      </c>
      <c r="H74" s="62">
        <f t="shared" si="2"/>
        <v>16.38</v>
      </c>
      <c r="I74" s="62">
        <f t="shared" si="3"/>
        <v>15.96</v>
      </c>
      <c r="J74" s="62">
        <f t="shared" si="4"/>
        <v>15.54</v>
      </c>
      <c r="K74" s="62">
        <f t="shared" si="5"/>
        <v>14.91</v>
      </c>
      <c r="L74" s="79" t="s">
        <v>3</v>
      </c>
      <c r="M74" s="10"/>
      <c r="N74" s="168">
        <f t="shared" ref="N74:N109" si="8">M74*E74</f>
        <v>0</v>
      </c>
      <c r="O74" s="200"/>
      <c r="P74" s="170"/>
    </row>
    <row r="75" spans="1:16" s="27" customFormat="1" ht="14.25" x14ac:dyDescent="0.15">
      <c r="A75" s="170"/>
      <c r="B75" s="77">
        <v>2</v>
      </c>
      <c r="C75" s="30" t="s">
        <v>69</v>
      </c>
      <c r="D75" s="73">
        <v>30</v>
      </c>
      <c r="E75" s="241">
        <v>21</v>
      </c>
      <c r="F75" s="134">
        <f>E75*(1-8%)</f>
        <v>19.32</v>
      </c>
      <c r="G75" s="134">
        <f t="shared" ref="G75:G140" si="9">E75*(1-12%)</f>
        <v>18.48</v>
      </c>
      <c r="H75" s="134">
        <f t="shared" ref="H75:H140" si="10">E75*(1-22%)</f>
        <v>16.38</v>
      </c>
      <c r="I75" s="134">
        <f t="shared" ref="I75:I140" si="11">E75*(1-24%)</f>
        <v>15.96</v>
      </c>
      <c r="J75" s="134">
        <f t="shared" ref="J75:J140" si="12">E75*(1-26%)</f>
        <v>15.54</v>
      </c>
      <c r="K75" s="134">
        <f t="shared" ref="K75:K140" si="13">E75*(1-29%)</f>
        <v>14.91</v>
      </c>
      <c r="L75" s="79" t="s">
        <v>3</v>
      </c>
      <c r="M75" s="10"/>
      <c r="N75" s="168">
        <f t="shared" si="8"/>
        <v>0</v>
      </c>
      <c r="O75" s="200"/>
      <c r="P75" s="170"/>
    </row>
    <row r="76" spans="1:16" s="27" customFormat="1" ht="15" thickBot="1" x14ac:dyDescent="0.2">
      <c r="A76" s="202"/>
      <c r="B76" s="77">
        <v>3</v>
      </c>
      <c r="C76" s="30" t="s">
        <v>71</v>
      </c>
      <c r="D76" s="73">
        <v>30</v>
      </c>
      <c r="E76" s="241">
        <v>21</v>
      </c>
      <c r="F76" s="62">
        <f>E76*(1-8%)</f>
        <v>19.32</v>
      </c>
      <c r="G76" s="134">
        <f t="shared" si="9"/>
        <v>18.48</v>
      </c>
      <c r="H76" s="62">
        <f t="shared" si="10"/>
        <v>16.38</v>
      </c>
      <c r="I76" s="62">
        <f t="shared" si="11"/>
        <v>15.96</v>
      </c>
      <c r="J76" s="62">
        <f t="shared" si="12"/>
        <v>15.54</v>
      </c>
      <c r="K76" s="62">
        <f t="shared" si="13"/>
        <v>14.91</v>
      </c>
      <c r="L76" s="84" t="s">
        <v>3</v>
      </c>
      <c r="M76" s="10"/>
      <c r="N76" s="168">
        <f t="shared" si="8"/>
        <v>0</v>
      </c>
      <c r="O76" s="200"/>
      <c r="P76" s="170"/>
    </row>
    <row r="77" spans="1:16" s="27" customFormat="1" ht="14.25" x14ac:dyDescent="0.1">
      <c r="A77" s="202"/>
      <c r="B77" s="43" t="s">
        <v>65</v>
      </c>
      <c r="C77" s="44"/>
      <c r="D77" s="47"/>
      <c r="E77" s="243"/>
      <c r="F77" s="215"/>
      <c r="G77" s="215"/>
      <c r="H77" s="215"/>
      <c r="I77" s="215"/>
      <c r="J77" s="215"/>
      <c r="K77" s="215"/>
      <c r="L77" s="107"/>
      <c r="M77" s="122"/>
      <c r="N77" s="168">
        <f t="shared" si="8"/>
        <v>0</v>
      </c>
      <c r="O77" s="200"/>
      <c r="P77" s="170"/>
    </row>
    <row r="78" spans="1:16" s="27" customFormat="1" ht="14.25" x14ac:dyDescent="0.15">
      <c r="A78" s="202"/>
      <c r="B78" s="31">
        <v>1</v>
      </c>
      <c r="C78" s="152" t="s">
        <v>39</v>
      </c>
      <c r="D78" s="32">
        <v>35</v>
      </c>
      <c r="E78" s="241">
        <v>125</v>
      </c>
      <c r="F78" s="62">
        <f>E78*(1-8%)</f>
        <v>115</v>
      </c>
      <c r="G78" s="134">
        <f t="shared" si="9"/>
        <v>110</v>
      </c>
      <c r="H78" s="62">
        <f t="shared" si="10"/>
        <v>97.5</v>
      </c>
      <c r="I78" s="62">
        <f t="shared" si="11"/>
        <v>95</v>
      </c>
      <c r="J78" s="62">
        <f t="shared" si="12"/>
        <v>92.5</v>
      </c>
      <c r="K78" s="62">
        <f t="shared" si="13"/>
        <v>88.75</v>
      </c>
      <c r="L78" s="79" t="s">
        <v>3</v>
      </c>
      <c r="M78" s="10"/>
      <c r="N78" s="168">
        <f t="shared" si="8"/>
        <v>0</v>
      </c>
      <c r="O78" s="200"/>
      <c r="P78" s="170"/>
    </row>
    <row r="79" spans="1:16" s="27" customFormat="1" ht="14.25" x14ac:dyDescent="0.15">
      <c r="A79" s="170"/>
      <c r="B79" s="33">
        <v>2</v>
      </c>
      <c r="C79" s="30" t="s">
        <v>38</v>
      </c>
      <c r="D79" s="32">
        <v>35</v>
      </c>
      <c r="E79" s="241">
        <v>107</v>
      </c>
      <c r="F79" s="134">
        <f>E79*(1-8%)</f>
        <v>98.44</v>
      </c>
      <c r="G79" s="134">
        <f t="shared" si="9"/>
        <v>94.16</v>
      </c>
      <c r="H79" s="134">
        <f t="shared" si="10"/>
        <v>83.460000000000008</v>
      </c>
      <c r="I79" s="134">
        <f t="shared" si="11"/>
        <v>81.320000000000007</v>
      </c>
      <c r="J79" s="134">
        <f t="shared" si="12"/>
        <v>79.179999999999993</v>
      </c>
      <c r="K79" s="134">
        <f t="shared" si="13"/>
        <v>75.97</v>
      </c>
      <c r="L79" s="108" t="s">
        <v>3</v>
      </c>
      <c r="M79" s="10"/>
      <c r="N79" s="168">
        <f t="shared" si="8"/>
        <v>0</v>
      </c>
      <c r="O79" s="200"/>
      <c r="P79" s="170"/>
    </row>
    <row r="80" spans="1:16" s="27" customFormat="1" ht="15" thickBot="1" x14ac:dyDescent="0.2">
      <c r="A80" s="170"/>
      <c r="B80" s="34">
        <v>3</v>
      </c>
      <c r="C80" s="30" t="s">
        <v>66</v>
      </c>
      <c r="D80" s="32">
        <v>35</v>
      </c>
      <c r="E80" s="241">
        <v>45</v>
      </c>
      <c r="F80" s="62">
        <f>E80*(1-8%)</f>
        <v>41.4</v>
      </c>
      <c r="G80" s="134">
        <f t="shared" si="9"/>
        <v>39.6</v>
      </c>
      <c r="H80" s="62">
        <f t="shared" si="10"/>
        <v>35.1</v>
      </c>
      <c r="I80" s="62">
        <f t="shared" si="11"/>
        <v>34.200000000000003</v>
      </c>
      <c r="J80" s="62">
        <f t="shared" si="12"/>
        <v>33.299999999999997</v>
      </c>
      <c r="K80" s="62">
        <f t="shared" si="13"/>
        <v>31.95</v>
      </c>
      <c r="L80" s="84" t="s">
        <v>3</v>
      </c>
      <c r="M80" s="10"/>
      <c r="N80" s="168">
        <f t="shared" si="8"/>
        <v>0</v>
      </c>
      <c r="O80" s="200"/>
      <c r="P80" s="170"/>
    </row>
    <row r="81" spans="1:16" s="27" customFormat="1" ht="14.25" x14ac:dyDescent="0.15">
      <c r="A81" s="170"/>
      <c r="B81" s="48" t="s">
        <v>91</v>
      </c>
      <c r="C81" s="49"/>
      <c r="D81" s="50"/>
      <c r="E81" s="243"/>
      <c r="F81" s="215"/>
      <c r="G81" s="215"/>
      <c r="H81" s="215"/>
      <c r="I81" s="215"/>
      <c r="J81" s="215"/>
      <c r="K81" s="215"/>
      <c r="L81" s="109"/>
      <c r="M81" s="123"/>
      <c r="N81" s="168">
        <f t="shared" si="8"/>
        <v>0</v>
      </c>
      <c r="O81" s="200"/>
      <c r="P81" s="170"/>
    </row>
    <row r="82" spans="1:16" s="27" customFormat="1" ht="14.25" x14ac:dyDescent="0.15">
      <c r="A82" s="170"/>
      <c r="B82" s="8">
        <v>1</v>
      </c>
      <c r="C82" s="35" t="s">
        <v>40</v>
      </c>
      <c r="D82" s="36">
        <v>24</v>
      </c>
      <c r="E82" s="241">
        <v>97</v>
      </c>
      <c r="F82" s="62">
        <f t="shared" ref="F82:F87" si="14">E82*(1-8%)</f>
        <v>89.240000000000009</v>
      </c>
      <c r="G82" s="134">
        <f t="shared" si="9"/>
        <v>85.36</v>
      </c>
      <c r="H82" s="62">
        <f t="shared" si="10"/>
        <v>75.66</v>
      </c>
      <c r="I82" s="62">
        <f t="shared" si="11"/>
        <v>73.72</v>
      </c>
      <c r="J82" s="62">
        <f t="shared" si="12"/>
        <v>71.78</v>
      </c>
      <c r="K82" s="62">
        <f t="shared" si="13"/>
        <v>68.86999999999999</v>
      </c>
      <c r="L82" s="79" t="s">
        <v>3</v>
      </c>
      <c r="M82" s="10"/>
      <c r="N82" s="168">
        <f t="shared" si="8"/>
        <v>0</v>
      </c>
      <c r="O82" s="200"/>
      <c r="P82" s="170"/>
    </row>
    <row r="83" spans="1:16" s="27" customFormat="1" ht="14.25" x14ac:dyDescent="0.15">
      <c r="A83" s="170"/>
      <c r="B83" s="8">
        <v>2</v>
      </c>
      <c r="C83" s="30" t="s">
        <v>72</v>
      </c>
      <c r="D83" s="36">
        <v>30</v>
      </c>
      <c r="E83" s="241">
        <v>59</v>
      </c>
      <c r="F83" s="134">
        <f t="shared" si="14"/>
        <v>54.28</v>
      </c>
      <c r="G83" s="134">
        <f t="shared" si="9"/>
        <v>51.92</v>
      </c>
      <c r="H83" s="134">
        <f t="shared" si="10"/>
        <v>46.02</v>
      </c>
      <c r="I83" s="134">
        <f t="shared" si="11"/>
        <v>44.84</v>
      </c>
      <c r="J83" s="134">
        <f t="shared" si="12"/>
        <v>43.66</v>
      </c>
      <c r="K83" s="134">
        <f t="shared" si="13"/>
        <v>41.89</v>
      </c>
      <c r="L83" s="79" t="s">
        <v>2</v>
      </c>
      <c r="M83" s="10"/>
      <c r="N83" s="168">
        <f t="shared" si="8"/>
        <v>0</v>
      </c>
      <c r="O83" s="200"/>
      <c r="P83" s="170"/>
    </row>
    <row r="84" spans="1:16" s="27" customFormat="1" ht="14.25" x14ac:dyDescent="0.15">
      <c r="A84" s="170"/>
      <c r="B84" s="18">
        <v>3</v>
      </c>
      <c r="C84" s="153" t="s">
        <v>41</v>
      </c>
      <c r="D84" s="105">
        <v>32</v>
      </c>
      <c r="E84" s="241">
        <v>55</v>
      </c>
      <c r="F84" s="62">
        <f t="shared" si="14"/>
        <v>50.6</v>
      </c>
      <c r="G84" s="134">
        <f t="shared" si="9"/>
        <v>48.4</v>
      </c>
      <c r="H84" s="62">
        <f t="shared" si="10"/>
        <v>42.9</v>
      </c>
      <c r="I84" s="62">
        <f t="shared" si="11"/>
        <v>41.8</v>
      </c>
      <c r="J84" s="62">
        <f t="shared" si="12"/>
        <v>40.700000000000003</v>
      </c>
      <c r="K84" s="62">
        <f t="shared" si="13"/>
        <v>39.049999999999997</v>
      </c>
      <c r="L84" s="108" t="s">
        <v>2</v>
      </c>
      <c r="M84" s="10"/>
      <c r="N84" s="168">
        <f t="shared" si="8"/>
        <v>0</v>
      </c>
      <c r="O84" s="200"/>
      <c r="P84" s="170"/>
    </row>
    <row r="85" spans="1:16" s="27" customFormat="1" ht="14.25" x14ac:dyDescent="0.15">
      <c r="A85" s="170"/>
      <c r="B85" s="18"/>
      <c r="C85" s="160" t="s">
        <v>142</v>
      </c>
      <c r="D85" s="105">
        <v>16</v>
      </c>
      <c r="E85" s="241">
        <v>161</v>
      </c>
      <c r="F85" s="134">
        <f t="shared" si="14"/>
        <v>148.12</v>
      </c>
      <c r="G85" s="134">
        <f t="shared" si="9"/>
        <v>141.68</v>
      </c>
      <c r="H85" s="134">
        <f t="shared" si="10"/>
        <v>125.58</v>
      </c>
      <c r="I85" s="134">
        <f t="shared" si="11"/>
        <v>122.36</v>
      </c>
      <c r="J85" s="134">
        <f t="shared" si="12"/>
        <v>119.14</v>
      </c>
      <c r="K85" s="134">
        <f t="shared" si="13"/>
        <v>114.30999999999999</v>
      </c>
      <c r="L85" s="161" t="s">
        <v>3</v>
      </c>
      <c r="M85" s="10"/>
      <c r="N85" s="168">
        <f t="shared" si="8"/>
        <v>0</v>
      </c>
      <c r="O85" s="200"/>
      <c r="P85" s="170"/>
    </row>
    <row r="86" spans="1:16" s="27" customFormat="1" ht="14.25" x14ac:dyDescent="0.15">
      <c r="A86" s="170"/>
      <c r="B86" s="8">
        <v>4</v>
      </c>
      <c r="C86" s="30" t="s">
        <v>124</v>
      </c>
      <c r="D86" s="36">
        <v>30</v>
      </c>
      <c r="E86" s="241">
        <v>19</v>
      </c>
      <c r="F86" s="62">
        <f t="shared" si="14"/>
        <v>17.48</v>
      </c>
      <c r="G86" s="134">
        <f t="shared" si="9"/>
        <v>16.72</v>
      </c>
      <c r="H86" s="62">
        <f t="shared" si="10"/>
        <v>14.82</v>
      </c>
      <c r="I86" s="62">
        <f t="shared" si="11"/>
        <v>14.44</v>
      </c>
      <c r="J86" s="62">
        <f t="shared" si="12"/>
        <v>14.06</v>
      </c>
      <c r="K86" s="62">
        <f t="shared" si="13"/>
        <v>13.489999999999998</v>
      </c>
      <c r="L86" s="79" t="s">
        <v>104</v>
      </c>
      <c r="M86" s="10"/>
      <c r="N86" s="168">
        <f t="shared" si="8"/>
        <v>0</v>
      </c>
      <c r="O86" s="200"/>
      <c r="P86" s="170"/>
    </row>
    <row r="87" spans="1:16" s="27" customFormat="1" ht="15" thickBot="1" x14ac:dyDescent="0.2">
      <c r="A87" s="170"/>
      <c r="B87" s="14">
        <v>5</v>
      </c>
      <c r="C87" s="151" t="s">
        <v>125</v>
      </c>
      <c r="D87" s="42">
        <v>30</v>
      </c>
      <c r="E87" s="241">
        <v>19</v>
      </c>
      <c r="F87" s="134">
        <f t="shared" si="14"/>
        <v>17.48</v>
      </c>
      <c r="G87" s="134">
        <f t="shared" si="9"/>
        <v>16.72</v>
      </c>
      <c r="H87" s="134">
        <f t="shared" si="10"/>
        <v>14.82</v>
      </c>
      <c r="I87" s="134">
        <f t="shared" si="11"/>
        <v>14.44</v>
      </c>
      <c r="J87" s="134">
        <f t="shared" si="12"/>
        <v>14.06</v>
      </c>
      <c r="K87" s="134">
        <f t="shared" si="13"/>
        <v>13.489999999999998</v>
      </c>
      <c r="L87" s="84" t="s">
        <v>104</v>
      </c>
      <c r="M87" s="10"/>
      <c r="N87" s="168">
        <f t="shared" si="8"/>
        <v>0</v>
      </c>
      <c r="O87" s="200"/>
      <c r="P87" s="170"/>
    </row>
    <row r="88" spans="1:16" s="27" customFormat="1" ht="14.25" x14ac:dyDescent="0.1">
      <c r="A88" s="170"/>
      <c r="B88" s="51" t="s">
        <v>77</v>
      </c>
      <c r="C88" s="52"/>
      <c r="D88" s="52"/>
      <c r="E88" s="243"/>
      <c r="F88" s="216"/>
      <c r="G88" s="215"/>
      <c r="H88" s="216"/>
      <c r="I88" s="216"/>
      <c r="J88" s="216"/>
      <c r="K88" s="216"/>
      <c r="L88" s="110"/>
      <c r="M88" s="124"/>
      <c r="N88" s="168">
        <f t="shared" si="8"/>
        <v>0</v>
      </c>
      <c r="O88" s="200"/>
      <c r="P88" s="170"/>
    </row>
    <row r="89" spans="1:16" s="27" customFormat="1" ht="14.25" x14ac:dyDescent="0.1">
      <c r="A89" s="170"/>
      <c r="B89" s="18">
        <v>1</v>
      </c>
      <c r="C89" s="19" t="s">
        <v>126</v>
      </c>
      <c r="D89" s="20">
        <v>10</v>
      </c>
      <c r="E89" s="241">
        <v>200</v>
      </c>
      <c r="F89" s="134">
        <f>E89*(1-8%)</f>
        <v>184</v>
      </c>
      <c r="G89" s="134">
        <f t="shared" si="9"/>
        <v>176</v>
      </c>
      <c r="H89" s="134">
        <f t="shared" si="10"/>
        <v>156</v>
      </c>
      <c r="I89" s="134">
        <f t="shared" si="11"/>
        <v>152</v>
      </c>
      <c r="J89" s="134">
        <f t="shared" si="12"/>
        <v>148</v>
      </c>
      <c r="K89" s="134">
        <f t="shared" si="13"/>
        <v>142</v>
      </c>
      <c r="L89" s="108" t="s">
        <v>2</v>
      </c>
      <c r="M89" s="10"/>
      <c r="N89" s="168">
        <f t="shared" si="8"/>
        <v>0</v>
      </c>
      <c r="O89" s="200"/>
      <c r="P89" s="170"/>
    </row>
    <row r="90" spans="1:16" s="27" customFormat="1" ht="14.25" x14ac:dyDescent="0.1">
      <c r="A90" s="170"/>
      <c r="B90" s="18">
        <v>2</v>
      </c>
      <c r="C90" s="19" t="s">
        <v>127</v>
      </c>
      <c r="D90" s="20">
        <v>24</v>
      </c>
      <c r="E90" s="241">
        <v>200</v>
      </c>
      <c r="F90" s="62">
        <f>E90*(1-8%)</f>
        <v>184</v>
      </c>
      <c r="G90" s="134">
        <f t="shared" si="9"/>
        <v>176</v>
      </c>
      <c r="H90" s="62">
        <f t="shared" si="10"/>
        <v>156</v>
      </c>
      <c r="I90" s="62">
        <f t="shared" si="11"/>
        <v>152</v>
      </c>
      <c r="J90" s="62">
        <f t="shared" si="12"/>
        <v>148</v>
      </c>
      <c r="K90" s="62">
        <f t="shared" si="13"/>
        <v>142</v>
      </c>
      <c r="L90" s="108" t="s">
        <v>2</v>
      </c>
      <c r="M90" s="10"/>
      <c r="N90" s="168">
        <f t="shared" si="8"/>
        <v>0</v>
      </c>
      <c r="O90" s="200"/>
      <c r="P90" s="170"/>
    </row>
    <row r="91" spans="1:16" s="27" customFormat="1" ht="15" thickBot="1" x14ac:dyDescent="0.15">
      <c r="A91" s="170"/>
      <c r="B91" s="11">
        <v>3</v>
      </c>
      <c r="C91" s="12" t="s">
        <v>68</v>
      </c>
      <c r="D91" s="13">
        <v>30</v>
      </c>
      <c r="E91" s="241">
        <v>98</v>
      </c>
      <c r="F91" s="134">
        <f>E91*(1-8%)</f>
        <v>90.160000000000011</v>
      </c>
      <c r="G91" s="134">
        <f t="shared" si="9"/>
        <v>86.24</v>
      </c>
      <c r="H91" s="134">
        <f t="shared" si="10"/>
        <v>76.44</v>
      </c>
      <c r="I91" s="134">
        <f t="shared" si="11"/>
        <v>74.48</v>
      </c>
      <c r="J91" s="134">
        <f t="shared" si="12"/>
        <v>72.52</v>
      </c>
      <c r="K91" s="134">
        <f t="shared" si="13"/>
        <v>69.58</v>
      </c>
      <c r="L91" s="84" t="s">
        <v>104</v>
      </c>
      <c r="M91" s="10"/>
      <c r="N91" s="168">
        <f t="shared" si="8"/>
        <v>0</v>
      </c>
      <c r="O91" s="200"/>
      <c r="P91" s="170"/>
    </row>
    <row r="92" spans="1:16" s="27" customFormat="1" ht="14.25" x14ac:dyDescent="0.15">
      <c r="A92" s="170"/>
      <c r="B92" s="43" t="s">
        <v>11</v>
      </c>
      <c r="C92" s="53"/>
      <c r="D92" s="54"/>
      <c r="E92" s="243"/>
      <c r="F92" s="216"/>
      <c r="G92" s="215"/>
      <c r="H92" s="216"/>
      <c r="I92" s="216"/>
      <c r="J92" s="216"/>
      <c r="K92" s="216"/>
      <c r="L92" s="111"/>
      <c r="M92" s="123"/>
      <c r="N92" s="168">
        <f t="shared" si="8"/>
        <v>0</v>
      </c>
      <c r="O92" s="200"/>
      <c r="P92" s="170"/>
    </row>
    <row r="93" spans="1:16" s="27" customFormat="1" ht="14.25" x14ac:dyDescent="0.15">
      <c r="A93" s="170"/>
      <c r="B93" s="31">
        <v>1</v>
      </c>
      <c r="C93" s="30" t="s">
        <v>43</v>
      </c>
      <c r="D93" s="37">
        <v>12</v>
      </c>
      <c r="E93" s="241">
        <v>175</v>
      </c>
      <c r="F93" s="134">
        <f>E93*(1-8%)</f>
        <v>161</v>
      </c>
      <c r="G93" s="134">
        <f t="shared" si="9"/>
        <v>154</v>
      </c>
      <c r="H93" s="134">
        <f t="shared" si="10"/>
        <v>136.5</v>
      </c>
      <c r="I93" s="134">
        <f t="shared" si="11"/>
        <v>133</v>
      </c>
      <c r="J93" s="134">
        <f t="shared" si="12"/>
        <v>129.5</v>
      </c>
      <c r="K93" s="134">
        <f t="shared" si="13"/>
        <v>124.25</v>
      </c>
      <c r="L93" s="79" t="s">
        <v>3</v>
      </c>
      <c r="M93" s="10"/>
      <c r="N93" s="168">
        <f t="shared" si="8"/>
        <v>0</v>
      </c>
      <c r="O93" s="200"/>
      <c r="P93" s="170"/>
    </row>
    <row r="94" spans="1:16" s="27" customFormat="1" ht="14.25" x14ac:dyDescent="0.15">
      <c r="A94" s="170"/>
      <c r="B94" s="31">
        <v>2</v>
      </c>
      <c r="C94" s="30" t="s">
        <v>42</v>
      </c>
      <c r="D94" s="37">
        <v>12</v>
      </c>
      <c r="E94" s="241">
        <v>175</v>
      </c>
      <c r="F94" s="62">
        <f>E94*(1-8%)</f>
        <v>161</v>
      </c>
      <c r="G94" s="134">
        <f t="shared" si="9"/>
        <v>154</v>
      </c>
      <c r="H94" s="62">
        <f t="shared" si="10"/>
        <v>136.5</v>
      </c>
      <c r="I94" s="62">
        <f t="shared" si="11"/>
        <v>133</v>
      </c>
      <c r="J94" s="62">
        <f t="shared" si="12"/>
        <v>129.5</v>
      </c>
      <c r="K94" s="62">
        <f t="shared" si="13"/>
        <v>124.25</v>
      </c>
      <c r="L94" s="79" t="s">
        <v>3</v>
      </c>
      <c r="M94" s="10"/>
      <c r="N94" s="168">
        <f t="shared" si="8"/>
        <v>0</v>
      </c>
      <c r="O94" s="200"/>
      <c r="P94" s="170"/>
    </row>
    <row r="95" spans="1:16" s="27" customFormat="1" ht="14.25" x14ac:dyDescent="0.15">
      <c r="A95" s="170"/>
      <c r="B95" s="38">
        <v>3</v>
      </c>
      <c r="C95" s="39" t="s">
        <v>44</v>
      </c>
      <c r="D95" s="40">
        <v>9</v>
      </c>
      <c r="E95" s="241">
        <v>145</v>
      </c>
      <c r="F95" s="134">
        <f>E95*(1-8%)</f>
        <v>133.4</v>
      </c>
      <c r="G95" s="134">
        <f t="shared" si="9"/>
        <v>127.6</v>
      </c>
      <c r="H95" s="134">
        <f t="shared" si="10"/>
        <v>113.10000000000001</v>
      </c>
      <c r="I95" s="134">
        <f t="shared" si="11"/>
        <v>110.2</v>
      </c>
      <c r="J95" s="134">
        <f t="shared" si="12"/>
        <v>107.3</v>
      </c>
      <c r="K95" s="134">
        <f t="shared" si="13"/>
        <v>102.94999999999999</v>
      </c>
      <c r="L95" s="112" t="s">
        <v>2</v>
      </c>
      <c r="M95" s="10"/>
      <c r="N95" s="168">
        <f t="shared" si="8"/>
        <v>0</v>
      </c>
      <c r="O95" s="200"/>
      <c r="P95" s="170"/>
    </row>
    <row r="96" spans="1:16" s="27" customFormat="1" ht="15" thickBot="1" x14ac:dyDescent="0.2">
      <c r="A96" s="170"/>
      <c r="B96" s="31">
        <v>4</v>
      </c>
      <c r="C96" s="41" t="s">
        <v>45</v>
      </c>
      <c r="D96" s="42">
        <v>12</v>
      </c>
      <c r="E96" s="241">
        <v>140</v>
      </c>
      <c r="F96" s="62">
        <f>E96*(1-8%)</f>
        <v>128.80000000000001</v>
      </c>
      <c r="G96" s="134">
        <f t="shared" si="9"/>
        <v>123.2</v>
      </c>
      <c r="H96" s="62">
        <f t="shared" si="10"/>
        <v>109.2</v>
      </c>
      <c r="I96" s="62">
        <f t="shared" si="11"/>
        <v>106.4</v>
      </c>
      <c r="J96" s="62">
        <f t="shared" si="12"/>
        <v>103.6</v>
      </c>
      <c r="K96" s="62">
        <f t="shared" si="13"/>
        <v>99.399999999999991</v>
      </c>
      <c r="L96" s="95" t="s">
        <v>2</v>
      </c>
      <c r="M96" s="10"/>
      <c r="N96" s="168">
        <f t="shared" si="8"/>
        <v>0</v>
      </c>
      <c r="O96" s="200"/>
      <c r="P96" s="170"/>
    </row>
    <row r="97" spans="1:16" s="27" customFormat="1" ht="15" thickBot="1" x14ac:dyDescent="0.2">
      <c r="A97" s="202"/>
      <c r="B97" s="43" t="s">
        <v>78</v>
      </c>
      <c r="C97" s="44"/>
      <c r="D97" s="46"/>
      <c r="E97" s="243"/>
      <c r="F97" s="215"/>
      <c r="G97" s="215"/>
      <c r="H97" s="215"/>
      <c r="I97" s="215"/>
      <c r="J97" s="215"/>
      <c r="K97" s="215"/>
      <c r="L97" s="85"/>
      <c r="M97" s="286"/>
      <c r="N97" s="168">
        <f t="shared" si="8"/>
        <v>0</v>
      </c>
      <c r="O97" s="200"/>
      <c r="P97" s="170"/>
    </row>
    <row r="98" spans="1:16" s="27" customFormat="1" ht="14.25" x14ac:dyDescent="0.15">
      <c r="A98" s="202"/>
      <c r="B98" s="77">
        <v>1</v>
      </c>
      <c r="C98" s="30" t="s">
        <v>50</v>
      </c>
      <c r="D98" s="73">
        <v>10</v>
      </c>
      <c r="E98" s="241">
        <v>241</v>
      </c>
      <c r="F98" s="62">
        <f t="shared" ref="F98:F109" si="15">E98*(1-8%)</f>
        <v>221.72</v>
      </c>
      <c r="G98" s="134">
        <f t="shared" si="9"/>
        <v>212.08</v>
      </c>
      <c r="H98" s="62">
        <f t="shared" si="10"/>
        <v>187.98000000000002</v>
      </c>
      <c r="I98" s="62">
        <f t="shared" si="11"/>
        <v>183.16</v>
      </c>
      <c r="J98" s="62">
        <f t="shared" si="12"/>
        <v>178.34</v>
      </c>
      <c r="K98" s="62">
        <f t="shared" si="13"/>
        <v>171.10999999999999</v>
      </c>
      <c r="L98" s="284" t="s">
        <v>2</v>
      </c>
      <c r="M98" s="287"/>
      <c r="N98" s="285">
        <f>M98*E98</f>
        <v>0</v>
      </c>
      <c r="O98" s="200"/>
      <c r="P98" s="170"/>
    </row>
    <row r="99" spans="1:16" s="27" customFormat="1" ht="14.25" x14ac:dyDescent="0.15">
      <c r="A99" s="202"/>
      <c r="B99" s="77">
        <v>2</v>
      </c>
      <c r="C99" s="30" t="s">
        <v>49</v>
      </c>
      <c r="D99" s="73">
        <v>10</v>
      </c>
      <c r="E99" s="241">
        <v>241</v>
      </c>
      <c r="F99" s="134">
        <f t="shared" si="15"/>
        <v>221.72</v>
      </c>
      <c r="G99" s="134">
        <f t="shared" si="9"/>
        <v>212.08</v>
      </c>
      <c r="H99" s="134">
        <f t="shared" si="10"/>
        <v>187.98000000000002</v>
      </c>
      <c r="I99" s="134">
        <f t="shared" si="11"/>
        <v>183.16</v>
      </c>
      <c r="J99" s="134">
        <f t="shared" si="12"/>
        <v>178.34</v>
      </c>
      <c r="K99" s="134">
        <f t="shared" si="13"/>
        <v>171.10999999999999</v>
      </c>
      <c r="L99" s="284" t="s">
        <v>2</v>
      </c>
      <c r="M99" s="288"/>
      <c r="N99" s="285">
        <f t="shared" si="8"/>
        <v>0</v>
      </c>
      <c r="O99" s="200"/>
      <c r="P99" s="170"/>
    </row>
    <row r="100" spans="1:16" s="27" customFormat="1" ht="14.25" x14ac:dyDescent="0.15">
      <c r="A100" s="202"/>
      <c r="B100" s="77">
        <v>3</v>
      </c>
      <c r="C100" s="30" t="s">
        <v>48</v>
      </c>
      <c r="D100" s="73">
        <v>10</v>
      </c>
      <c r="E100" s="241">
        <v>241</v>
      </c>
      <c r="F100" s="134">
        <f t="shared" si="15"/>
        <v>221.72</v>
      </c>
      <c r="G100" s="134">
        <f t="shared" si="9"/>
        <v>212.08</v>
      </c>
      <c r="H100" s="134">
        <f t="shared" si="10"/>
        <v>187.98000000000002</v>
      </c>
      <c r="I100" s="134">
        <f>E100*(1-24%)</f>
        <v>183.16</v>
      </c>
      <c r="J100" s="134">
        <f t="shared" si="12"/>
        <v>178.34</v>
      </c>
      <c r="K100" s="134">
        <f t="shared" si="13"/>
        <v>171.10999999999999</v>
      </c>
      <c r="L100" s="284" t="s">
        <v>2</v>
      </c>
      <c r="M100" s="288"/>
      <c r="N100" s="285">
        <f t="shared" si="8"/>
        <v>0</v>
      </c>
      <c r="O100" s="200"/>
      <c r="P100" s="170"/>
    </row>
    <row r="101" spans="1:16" s="27" customFormat="1" ht="14.25" x14ac:dyDescent="0.15">
      <c r="A101" s="202"/>
      <c r="B101" s="77">
        <v>4</v>
      </c>
      <c r="C101" s="30" t="s">
        <v>47</v>
      </c>
      <c r="D101" s="73">
        <v>10</v>
      </c>
      <c r="E101" s="241">
        <v>241</v>
      </c>
      <c r="F101" s="62">
        <f t="shared" si="15"/>
        <v>221.72</v>
      </c>
      <c r="G101" s="134">
        <f t="shared" si="9"/>
        <v>212.08</v>
      </c>
      <c r="H101" s="62">
        <f t="shared" si="10"/>
        <v>187.98000000000002</v>
      </c>
      <c r="I101" s="62">
        <f>E101*(1-24%)</f>
        <v>183.16</v>
      </c>
      <c r="J101" s="62">
        <f t="shared" si="12"/>
        <v>178.34</v>
      </c>
      <c r="K101" s="62">
        <f t="shared" si="13"/>
        <v>171.10999999999999</v>
      </c>
      <c r="L101" s="284" t="s">
        <v>2</v>
      </c>
      <c r="M101" s="288"/>
      <c r="N101" s="285">
        <f t="shared" si="8"/>
        <v>0</v>
      </c>
      <c r="O101" s="200"/>
      <c r="P101" s="170"/>
    </row>
    <row r="102" spans="1:16" s="27" customFormat="1" ht="15" thickBot="1" x14ac:dyDescent="0.2">
      <c r="A102" s="202"/>
      <c r="B102" s="77">
        <v>5</v>
      </c>
      <c r="C102" s="30" t="s">
        <v>46</v>
      </c>
      <c r="D102" s="73">
        <v>10</v>
      </c>
      <c r="E102" s="241">
        <v>241</v>
      </c>
      <c r="F102" s="62">
        <f t="shared" si="15"/>
        <v>221.72</v>
      </c>
      <c r="G102" s="134">
        <f t="shared" si="9"/>
        <v>212.08</v>
      </c>
      <c r="H102" s="62">
        <f t="shared" si="10"/>
        <v>187.98000000000002</v>
      </c>
      <c r="I102" s="62">
        <f>E102*(1-24%)</f>
        <v>183.16</v>
      </c>
      <c r="J102" s="62">
        <f t="shared" si="12"/>
        <v>178.34</v>
      </c>
      <c r="K102" s="62">
        <f t="shared" si="13"/>
        <v>171.10999999999999</v>
      </c>
      <c r="L102" s="284" t="s">
        <v>2</v>
      </c>
      <c r="M102" s="288"/>
      <c r="N102" s="285">
        <f t="shared" ref="N102:N129" si="16">M102*E102</f>
        <v>0</v>
      </c>
      <c r="O102" s="200"/>
      <c r="P102" s="170"/>
    </row>
    <row r="103" spans="1:16" s="27" customFormat="1" ht="14.25" thickBot="1" x14ac:dyDescent="0.15">
      <c r="A103" s="202"/>
      <c r="B103" s="277" t="s">
        <v>179</v>
      </c>
      <c r="C103" s="278"/>
      <c r="D103" s="279"/>
      <c r="E103" s="279"/>
      <c r="F103" s="216"/>
      <c r="G103" s="215"/>
      <c r="H103" s="215"/>
      <c r="I103" s="216"/>
      <c r="J103" s="215"/>
      <c r="K103" s="215"/>
      <c r="L103" s="291"/>
      <c r="M103" s="292"/>
      <c r="N103" s="285">
        <f t="shared" si="8"/>
        <v>0</v>
      </c>
      <c r="O103" s="200"/>
      <c r="P103" s="170"/>
    </row>
    <row r="104" spans="1:16" s="27" customFormat="1" ht="14.25" x14ac:dyDescent="0.15">
      <c r="A104" s="202"/>
      <c r="B104" s="21">
        <v>1</v>
      </c>
      <c r="C104" s="280" t="s">
        <v>180</v>
      </c>
      <c r="D104" s="21">
        <v>10</v>
      </c>
      <c r="E104" s="281">
        <v>241</v>
      </c>
      <c r="F104" s="134">
        <f t="shared" si="15"/>
        <v>221.72</v>
      </c>
      <c r="G104" s="134">
        <f t="shared" si="9"/>
        <v>212.08</v>
      </c>
      <c r="H104" s="62">
        <f t="shared" si="10"/>
        <v>187.98000000000002</v>
      </c>
      <c r="I104" s="134">
        <f t="shared" ref="I104:I109" si="17">E104*(1-24%)</f>
        <v>183.16</v>
      </c>
      <c r="J104" s="62">
        <f t="shared" si="12"/>
        <v>178.34</v>
      </c>
      <c r="K104" s="62">
        <f t="shared" si="13"/>
        <v>171.10999999999999</v>
      </c>
      <c r="L104" s="79" t="s">
        <v>3</v>
      </c>
      <c r="M104" s="289"/>
      <c r="N104" s="285">
        <f t="shared" si="8"/>
        <v>0</v>
      </c>
      <c r="O104" s="200"/>
      <c r="P104" s="170"/>
    </row>
    <row r="105" spans="1:16" s="27" customFormat="1" ht="14.25" x14ac:dyDescent="0.15">
      <c r="A105" s="202"/>
      <c r="B105" s="10">
        <v>2</v>
      </c>
      <c r="C105" s="280" t="s">
        <v>181</v>
      </c>
      <c r="D105" s="10">
        <v>10</v>
      </c>
      <c r="E105" s="281">
        <v>241</v>
      </c>
      <c r="F105" s="62">
        <f t="shared" si="15"/>
        <v>221.72</v>
      </c>
      <c r="G105" s="134">
        <f t="shared" si="9"/>
        <v>212.08</v>
      </c>
      <c r="H105" s="134">
        <f t="shared" si="10"/>
        <v>187.98000000000002</v>
      </c>
      <c r="I105" s="62">
        <f t="shared" si="17"/>
        <v>183.16</v>
      </c>
      <c r="J105" s="134">
        <f t="shared" si="12"/>
        <v>178.34</v>
      </c>
      <c r="K105" s="134">
        <f t="shared" si="13"/>
        <v>171.10999999999999</v>
      </c>
      <c r="L105" s="79" t="s">
        <v>3</v>
      </c>
      <c r="M105" s="289"/>
      <c r="N105" s="285">
        <f t="shared" si="8"/>
        <v>0</v>
      </c>
      <c r="O105" s="200"/>
      <c r="P105" s="170"/>
    </row>
    <row r="106" spans="1:16" s="27" customFormat="1" ht="14.25" x14ac:dyDescent="0.15">
      <c r="A106" s="202"/>
      <c r="B106" s="10">
        <v>3</v>
      </c>
      <c r="C106" s="280" t="s">
        <v>182</v>
      </c>
      <c r="D106" s="10">
        <v>10</v>
      </c>
      <c r="E106" s="281">
        <v>241</v>
      </c>
      <c r="F106" s="62">
        <f t="shared" si="15"/>
        <v>221.72</v>
      </c>
      <c r="G106" s="134">
        <f t="shared" si="9"/>
        <v>212.08</v>
      </c>
      <c r="H106" s="62">
        <f t="shared" si="10"/>
        <v>187.98000000000002</v>
      </c>
      <c r="I106" s="134">
        <f t="shared" si="17"/>
        <v>183.16</v>
      </c>
      <c r="J106" s="62">
        <f t="shared" si="12"/>
        <v>178.34</v>
      </c>
      <c r="K106" s="62">
        <f t="shared" si="13"/>
        <v>171.10999999999999</v>
      </c>
      <c r="L106" s="79" t="s">
        <v>3</v>
      </c>
      <c r="M106" s="289"/>
      <c r="N106" s="285">
        <f t="shared" si="16"/>
        <v>0</v>
      </c>
      <c r="O106" s="200"/>
      <c r="P106" s="170"/>
    </row>
    <row r="107" spans="1:16" s="27" customFormat="1" ht="14.25" x14ac:dyDescent="0.15">
      <c r="A107" s="202"/>
      <c r="B107" s="10">
        <v>4</v>
      </c>
      <c r="C107" s="280" t="s">
        <v>183</v>
      </c>
      <c r="D107" s="10">
        <v>10</v>
      </c>
      <c r="E107" s="281">
        <v>241</v>
      </c>
      <c r="F107" s="134">
        <f t="shared" si="15"/>
        <v>221.72</v>
      </c>
      <c r="G107" s="134">
        <f t="shared" si="9"/>
        <v>212.08</v>
      </c>
      <c r="H107" s="134">
        <f t="shared" si="10"/>
        <v>187.98000000000002</v>
      </c>
      <c r="I107" s="62">
        <f t="shared" si="17"/>
        <v>183.16</v>
      </c>
      <c r="J107" s="134">
        <f t="shared" si="12"/>
        <v>178.34</v>
      </c>
      <c r="K107" s="134">
        <f t="shared" si="13"/>
        <v>171.10999999999999</v>
      </c>
      <c r="L107" s="79" t="s">
        <v>3</v>
      </c>
      <c r="M107" s="289"/>
      <c r="N107" s="285">
        <f t="shared" si="8"/>
        <v>0</v>
      </c>
      <c r="O107" s="200"/>
      <c r="P107" s="170"/>
    </row>
    <row r="108" spans="1:16" s="27" customFormat="1" ht="14.25" x14ac:dyDescent="0.15">
      <c r="A108" s="202"/>
      <c r="B108" s="10">
        <v>5</v>
      </c>
      <c r="C108" s="280" t="s">
        <v>184</v>
      </c>
      <c r="D108" s="10">
        <v>10</v>
      </c>
      <c r="E108" s="281">
        <v>241</v>
      </c>
      <c r="F108" s="62">
        <f t="shared" si="15"/>
        <v>221.72</v>
      </c>
      <c r="G108" s="134">
        <f t="shared" si="9"/>
        <v>212.08</v>
      </c>
      <c r="H108" s="62">
        <f t="shared" si="10"/>
        <v>187.98000000000002</v>
      </c>
      <c r="I108" s="62">
        <f t="shared" si="17"/>
        <v>183.16</v>
      </c>
      <c r="J108" s="62">
        <f t="shared" si="12"/>
        <v>178.34</v>
      </c>
      <c r="K108" s="62">
        <f t="shared" si="13"/>
        <v>171.10999999999999</v>
      </c>
      <c r="L108" s="79" t="s">
        <v>3</v>
      </c>
      <c r="M108" s="289"/>
      <c r="N108" s="285">
        <f t="shared" si="8"/>
        <v>0</v>
      </c>
      <c r="O108" s="200"/>
      <c r="P108" s="170"/>
    </row>
    <row r="109" spans="1:16" s="27" customFormat="1" ht="18.75" customHeight="1" thickBot="1" x14ac:dyDescent="0.2">
      <c r="A109" s="202"/>
      <c r="B109" s="10">
        <v>6</v>
      </c>
      <c r="C109" s="280" t="s">
        <v>185</v>
      </c>
      <c r="D109" s="10">
        <v>10</v>
      </c>
      <c r="E109" s="281">
        <v>241</v>
      </c>
      <c r="F109" s="62">
        <f t="shared" si="15"/>
        <v>221.72</v>
      </c>
      <c r="G109" s="134">
        <f t="shared" si="9"/>
        <v>212.08</v>
      </c>
      <c r="H109" s="134">
        <f t="shared" si="10"/>
        <v>187.98000000000002</v>
      </c>
      <c r="I109" s="134">
        <f t="shared" si="17"/>
        <v>183.16</v>
      </c>
      <c r="J109" s="134">
        <f t="shared" si="12"/>
        <v>178.34</v>
      </c>
      <c r="K109" s="134">
        <f t="shared" si="13"/>
        <v>171.10999999999999</v>
      </c>
      <c r="L109" s="79" t="s">
        <v>3</v>
      </c>
      <c r="M109" s="290"/>
      <c r="N109" s="285">
        <f t="shared" si="8"/>
        <v>0</v>
      </c>
      <c r="O109" s="200"/>
      <c r="P109" s="170"/>
    </row>
    <row r="110" spans="1:16" s="27" customFormat="1" ht="14.25" x14ac:dyDescent="0.15">
      <c r="A110" s="173"/>
      <c r="B110" s="43" t="s">
        <v>79</v>
      </c>
      <c r="C110" s="44"/>
      <c r="D110" s="46"/>
      <c r="E110" s="243"/>
      <c r="F110" s="215"/>
      <c r="G110" s="215"/>
      <c r="H110" s="215"/>
      <c r="I110" s="215"/>
      <c r="J110" s="215"/>
      <c r="K110" s="215"/>
      <c r="L110" s="282"/>
      <c r="M110" s="283"/>
      <c r="N110" s="260">
        <f t="shared" si="16"/>
        <v>0</v>
      </c>
      <c r="O110" s="200"/>
      <c r="P110" s="170"/>
    </row>
    <row r="111" spans="1:16" s="27" customFormat="1" ht="14.25" x14ac:dyDescent="0.15">
      <c r="A111" s="173"/>
      <c r="B111" s="77">
        <v>1</v>
      </c>
      <c r="C111" s="30" t="s">
        <v>51</v>
      </c>
      <c r="D111" s="73">
        <v>35</v>
      </c>
      <c r="E111" s="241">
        <v>62</v>
      </c>
      <c r="F111" s="62">
        <f>E111*(1-8%)</f>
        <v>57.04</v>
      </c>
      <c r="G111" s="134">
        <f t="shared" si="9"/>
        <v>54.56</v>
      </c>
      <c r="H111" s="62">
        <f t="shared" si="10"/>
        <v>48.36</v>
      </c>
      <c r="I111" s="62">
        <f t="shared" si="11"/>
        <v>47.12</v>
      </c>
      <c r="J111" s="62">
        <f t="shared" si="12"/>
        <v>45.88</v>
      </c>
      <c r="K111" s="62">
        <f t="shared" si="13"/>
        <v>44.019999999999996</v>
      </c>
      <c r="L111" s="79" t="s">
        <v>3</v>
      </c>
      <c r="M111" s="10"/>
      <c r="N111" s="168">
        <f t="shared" si="16"/>
        <v>0</v>
      </c>
      <c r="O111" s="200"/>
      <c r="P111" s="170"/>
    </row>
    <row r="112" spans="1:16" s="27" customFormat="1" ht="14.25" x14ac:dyDescent="0.15">
      <c r="A112" s="173"/>
      <c r="B112" s="77">
        <v>2</v>
      </c>
      <c r="C112" s="30" t="s">
        <v>62</v>
      </c>
      <c r="D112" s="73">
        <v>35</v>
      </c>
      <c r="E112" s="241">
        <v>62</v>
      </c>
      <c r="F112" s="134">
        <f>E112*(1-8%)</f>
        <v>57.04</v>
      </c>
      <c r="G112" s="134">
        <f t="shared" si="9"/>
        <v>54.56</v>
      </c>
      <c r="H112" s="134">
        <f t="shared" si="10"/>
        <v>48.36</v>
      </c>
      <c r="I112" s="134">
        <f t="shared" si="11"/>
        <v>47.12</v>
      </c>
      <c r="J112" s="134">
        <f t="shared" si="12"/>
        <v>45.88</v>
      </c>
      <c r="K112" s="134">
        <f t="shared" si="13"/>
        <v>44.019999999999996</v>
      </c>
      <c r="L112" s="79" t="s">
        <v>3</v>
      </c>
      <c r="M112" s="10"/>
      <c r="N112" s="168">
        <f t="shared" si="16"/>
        <v>0</v>
      </c>
      <c r="O112" s="200"/>
      <c r="P112" s="170"/>
    </row>
    <row r="113" spans="1:16" s="27" customFormat="1" ht="15" thickBot="1" x14ac:dyDescent="0.2">
      <c r="A113" s="173"/>
      <c r="B113" s="77">
        <v>3</v>
      </c>
      <c r="C113" s="151" t="s">
        <v>61</v>
      </c>
      <c r="D113" s="74">
        <v>35</v>
      </c>
      <c r="E113" s="241">
        <v>62</v>
      </c>
      <c r="F113" s="62">
        <f>E113*(1-8%)</f>
        <v>57.04</v>
      </c>
      <c r="G113" s="134">
        <f t="shared" si="9"/>
        <v>54.56</v>
      </c>
      <c r="H113" s="62">
        <f t="shared" si="10"/>
        <v>48.36</v>
      </c>
      <c r="I113" s="62">
        <f t="shared" si="11"/>
        <v>47.12</v>
      </c>
      <c r="J113" s="62">
        <f t="shared" si="12"/>
        <v>45.88</v>
      </c>
      <c r="K113" s="62">
        <f t="shared" si="13"/>
        <v>44.019999999999996</v>
      </c>
      <c r="L113" s="84" t="s">
        <v>3</v>
      </c>
      <c r="M113" s="10"/>
      <c r="N113" s="168">
        <f t="shared" si="16"/>
        <v>0</v>
      </c>
      <c r="O113" s="200"/>
      <c r="P113" s="170"/>
    </row>
    <row r="114" spans="1:16" s="27" customFormat="1" ht="14.25" x14ac:dyDescent="0.15">
      <c r="A114" s="170"/>
      <c r="B114" s="43" t="s">
        <v>80</v>
      </c>
      <c r="C114" s="44"/>
      <c r="D114" s="46"/>
      <c r="E114" s="243"/>
      <c r="F114" s="215"/>
      <c r="G114" s="215"/>
      <c r="H114" s="215"/>
      <c r="I114" s="215"/>
      <c r="J114" s="215"/>
      <c r="K114" s="215"/>
      <c r="L114" s="85"/>
      <c r="M114" s="113"/>
      <c r="N114" s="168">
        <f t="shared" si="16"/>
        <v>0</v>
      </c>
      <c r="O114" s="200"/>
      <c r="P114" s="170"/>
    </row>
    <row r="115" spans="1:16" s="27" customFormat="1" ht="14.25" x14ac:dyDescent="0.15">
      <c r="A115" s="170"/>
      <c r="B115" s="77">
        <v>1</v>
      </c>
      <c r="C115" s="30" t="s">
        <v>55</v>
      </c>
      <c r="D115" s="73">
        <v>16</v>
      </c>
      <c r="E115" s="241">
        <v>238</v>
      </c>
      <c r="F115" s="62">
        <f>E115*(1-8%)</f>
        <v>218.96</v>
      </c>
      <c r="G115" s="134">
        <f t="shared" si="9"/>
        <v>209.44</v>
      </c>
      <c r="H115" s="62">
        <f t="shared" si="10"/>
        <v>185.64000000000001</v>
      </c>
      <c r="I115" s="62">
        <f t="shared" si="11"/>
        <v>180.88</v>
      </c>
      <c r="J115" s="62">
        <f t="shared" si="12"/>
        <v>176.12</v>
      </c>
      <c r="K115" s="62">
        <f t="shared" si="13"/>
        <v>168.98</v>
      </c>
      <c r="L115" s="79" t="s">
        <v>2</v>
      </c>
      <c r="M115" s="10"/>
      <c r="N115" s="168">
        <f t="shared" si="16"/>
        <v>0</v>
      </c>
      <c r="O115" s="200"/>
      <c r="P115" s="170"/>
    </row>
    <row r="116" spans="1:16" s="27" customFormat="1" ht="14.25" x14ac:dyDescent="0.15">
      <c r="A116" s="170"/>
      <c r="B116" s="77">
        <v>2</v>
      </c>
      <c r="C116" s="30" t="s">
        <v>54</v>
      </c>
      <c r="D116" s="73">
        <v>16</v>
      </c>
      <c r="E116" s="241">
        <v>238</v>
      </c>
      <c r="F116" s="134">
        <f>E116*(1-8%)</f>
        <v>218.96</v>
      </c>
      <c r="G116" s="134">
        <f t="shared" si="9"/>
        <v>209.44</v>
      </c>
      <c r="H116" s="134">
        <f t="shared" si="10"/>
        <v>185.64000000000001</v>
      </c>
      <c r="I116" s="134">
        <f t="shared" si="11"/>
        <v>180.88</v>
      </c>
      <c r="J116" s="134">
        <f t="shared" si="12"/>
        <v>176.12</v>
      </c>
      <c r="K116" s="134">
        <f t="shared" si="13"/>
        <v>168.98</v>
      </c>
      <c r="L116" s="79" t="s">
        <v>2</v>
      </c>
      <c r="M116" s="10"/>
      <c r="N116" s="168">
        <f t="shared" si="16"/>
        <v>0</v>
      </c>
      <c r="O116" s="200"/>
      <c r="P116" s="170"/>
    </row>
    <row r="117" spans="1:16" s="27" customFormat="1" ht="14.25" x14ac:dyDescent="0.15">
      <c r="A117" s="170"/>
      <c r="B117" s="77">
        <v>3</v>
      </c>
      <c r="C117" s="30" t="s">
        <v>53</v>
      </c>
      <c r="D117" s="73">
        <v>16</v>
      </c>
      <c r="E117" s="241">
        <v>238</v>
      </c>
      <c r="F117" s="62">
        <f>E117*(1-8%)</f>
        <v>218.96</v>
      </c>
      <c r="G117" s="134">
        <f t="shared" si="9"/>
        <v>209.44</v>
      </c>
      <c r="H117" s="62">
        <f t="shared" si="10"/>
        <v>185.64000000000001</v>
      </c>
      <c r="I117" s="62">
        <f t="shared" si="11"/>
        <v>180.88</v>
      </c>
      <c r="J117" s="62">
        <f t="shared" si="12"/>
        <v>176.12</v>
      </c>
      <c r="K117" s="62">
        <f t="shared" si="13"/>
        <v>168.98</v>
      </c>
      <c r="L117" s="79" t="s">
        <v>2</v>
      </c>
      <c r="M117" s="10"/>
      <c r="N117" s="168">
        <f t="shared" si="16"/>
        <v>0</v>
      </c>
      <c r="O117" s="200"/>
      <c r="P117" s="170"/>
    </row>
    <row r="118" spans="1:16" s="27" customFormat="1" ht="15" thickBot="1" x14ac:dyDescent="0.2">
      <c r="A118" s="170"/>
      <c r="B118" s="77">
        <v>4</v>
      </c>
      <c r="C118" s="30" t="s">
        <v>52</v>
      </c>
      <c r="D118" s="73">
        <v>16</v>
      </c>
      <c r="E118" s="241">
        <v>238</v>
      </c>
      <c r="F118" s="134">
        <f>E118*(1-8%)</f>
        <v>218.96</v>
      </c>
      <c r="G118" s="134">
        <f t="shared" si="9"/>
        <v>209.44</v>
      </c>
      <c r="H118" s="134">
        <f t="shared" si="10"/>
        <v>185.64000000000001</v>
      </c>
      <c r="I118" s="134">
        <f t="shared" si="11"/>
        <v>180.88</v>
      </c>
      <c r="J118" s="134">
        <f t="shared" si="12"/>
        <v>176.12</v>
      </c>
      <c r="K118" s="134">
        <f t="shared" si="13"/>
        <v>168.98</v>
      </c>
      <c r="L118" s="79" t="s">
        <v>2</v>
      </c>
      <c r="M118" s="10"/>
      <c r="N118" s="168">
        <f t="shared" si="16"/>
        <v>0</v>
      </c>
      <c r="O118" s="200"/>
      <c r="P118" s="170"/>
    </row>
    <row r="119" spans="1:16" s="27" customFormat="1" ht="14.25" x14ac:dyDescent="0.15">
      <c r="A119" s="170"/>
      <c r="B119" s="43" t="s">
        <v>81</v>
      </c>
      <c r="C119" s="44"/>
      <c r="D119" s="46"/>
      <c r="E119" s="243"/>
      <c r="F119" s="216"/>
      <c r="G119" s="215"/>
      <c r="H119" s="216"/>
      <c r="I119" s="216"/>
      <c r="J119" s="216"/>
      <c r="K119" s="216"/>
      <c r="L119" s="85"/>
      <c r="M119" s="113"/>
      <c r="N119" s="168">
        <f t="shared" si="16"/>
        <v>0</v>
      </c>
      <c r="O119" s="200"/>
      <c r="P119" s="170"/>
    </row>
    <row r="120" spans="1:16" s="27" customFormat="1" ht="14.25" x14ac:dyDescent="0.15">
      <c r="A120" s="170"/>
      <c r="B120" s="77">
        <v>1</v>
      </c>
      <c r="C120" s="30" t="s">
        <v>56</v>
      </c>
      <c r="D120" s="73">
        <v>25</v>
      </c>
      <c r="E120" s="241">
        <v>85</v>
      </c>
      <c r="F120" s="134">
        <f>E120*(1-8%)</f>
        <v>78.2</v>
      </c>
      <c r="G120" s="134">
        <f t="shared" si="9"/>
        <v>74.8</v>
      </c>
      <c r="H120" s="134">
        <f t="shared" si="10"/>
        <v>66.3</v>
      </c>
      <c r="I120" s="134">
        <f t="shared" si="11"/>
        <v>64.599999999999994</v>
      </c>
      <c r="J120" s="134">
        <f t="shared" si="12"/>
        <v>62.9</v>
      </c>
      <c r="K120" s="134">
        <f t="shared" si="13"/>
        <v>60.349999999999994</v>
      </c>
      <c r="L120" s="79" t="s">
        <v>2</v>
      </c>
      <c r="M120" s="10"/>
      <c r="N120" s="168">
        <f t="shared" si="16"/>
        <v>0</v>
      </c>
      <c r="O120" s="200"/>
      <c r="P120" s="170"/>
    </row>
    <row r="121" spans="1:16" s="27" customFormat="1" ht="14.25" x14ac:dyDescent="0.15">
      <c r="A121" s="170"/>
      <c r="B121" s="77">
        <v>2</v>
      </c>
      <c r="C121" s="30" t="s">
        <v>57</v>
      </c>
      <c r="D121" s="73">
        <v>25</v>
      </c>
      <c r="E121" s="241">
        <v>85</v>
      </c>
      <c r="F121" s="62">
        <f>E121*(1-8%)</f>
        <v>78.2</v>
      </c>
      <c r="G121" s="134">
        <f t="shared" si="9"/>
        <v>74.8</v>
      </c>
      <c r="H121" s="62">
        <f t="shared" si="10"/>
        <v>66.3</v>
      </c>
      <c r="I121" s="62">
        <f t="shared" si="11"/>
        <v>64.599999999999994</v>
      </c>
      <c r="J121" s="62">
        <f t="shared" si="12"/>
        <v>62.9</v>
      </c>
      <c r="K121" s="62">
        <f t="shared" si="13"/>
        <v>60.349999999999994</v>
      </c>
      <c r="L121" s="79" t="s">
        <v>2</v>
      </c>
      <c r="M121" s="10"/>
      <c r="N121" s="168">
        <f t="shared" si="16"/>
        <v>0</v>
      </c>
      <c r="O121" s="200"/>
      <c r="P121" s="170"/>
    </row>
    <row r="122" spans="1:16" s="27" customFormat="1" ht="14.25" x14ac:dyDescent="0.15">
      <c r="A122" s="170"/>
      <c r="B122" s="77">
        <v>3</v>
      </c>
      <c r="C122" s="30" t="s">
        <v>58</v>
      </c>
      <c r="D122" s="73">
        <v>25</v>
      </c>
      <c r="E122" s="241">
        <v>85</v>
      </c>
      <c r="F122" s="134">
        <f>E122*(1-8%)</f>
        <v>78.2</v>
      </c>
      <c r="G122" s="134">
        <f t="shared" si="9"/>
        <v>74.8</v>
      </c>
      <c r="H122" s="134">
        <f t="shared" si="10"/>
        <v>66.3</v>
      </c>
      <c r="I122" s="134">
        <f t="shared" si="11"/>
        <v>64.599999999999994</v>
      </c>
      <c r="J122" s="134">
        <f t="shared" si="12"/>
        <v>62.9</v>
      </c>
      <c r="K122" s="134">
        <f t="shared" si="13"/>
        <v>60.349999999999994</v>
      </c>
      <c r="L122" s="79" t="s">
        <v>2</v>
      </c>
      <c r="M122" s="10"/>
      <c r="N122" s="168">
        <f t="shared" si="16"/>
        <v>0</v>
      </c>
      <c r="O122" s="200"/>
      <c r="P122" s="170"/>
    </row>
    <row r="123" spans="1:16" s="27" customFormat="1" ht="15" thickBot="1" x14ac:dyDescent="0.2">
      <c r="A123" s="170"/>
      <c r="B123" s="77">
        <v>4</v>
      </c>
      <c r="C123" s="30" t="s">
        <v>59</v>
      </c>
      <c r="D123" s="73">
        <v>25</v>
      </c>
      <c r="E123" s="241">
        <v>85</v>
      </c>
      <c r="F123" s="62">
        <f>E123*(1-8%)</f>
        <v>78.2</v>
      </c>
      <c r="G123" s="134">
        <f t="shared" si="9"/>
        <v>74.8</v>
      </c>
      <c r="H123" s="62">
        <f t="shared" si="10"/>
        <v>66.3</v>
      </c>
      <c r="I123" s="62">
        <f t="shared" si="11"/>
        <v>64.599999999999994</v>
      </c>
      <c r="J123" s="62">
        <f t="shared" si="12"/>
        <v>62.9</v>
      </c>
      <c r="K123" s="62">
        <f t="shared" si="13"/>
        <v>60.349999999999994</v>
      </c>
      <c r="L123" s="79" t="s">
        <v>2</v>
      </c>
      <c r="M123" s="10"/>
      <c r="N123" s="168">
        <f t="shared" si="16"/>
        <v>0</v>
      </c>
      <c r="O123" s="200"/>
      <c r="P123" s="170"/>
    </row>
    <row r="124" spans="1:16" s="27" customFormat="1" ht="12.75" customHeight="1" x14ac:dyDescent="0.15">
      <c r="A124" s="170"/>
      <c r="B124" s="43" t="s">
        <v>128</v>
      </c>
      <c r="C124" s="44"/>
      <c r="D124" s="46"/>
      <c r="E124" s="243"/>
      <c r="F124" s="215"/>
      <c r="G124" s="215"/>
      <c r="H124" s="215"/>
      <c r="I124" s="215"/>
      <c r="J124" s="215"/>
      <c r="K124" s="215"/>
      <c r="L124" s="85"/>
      <c r="M124" s="113"/>
      <c r="N124" s="168">
        <f t="shared" si="16"/>
        <v>0</v>
      </c>
      <c r="O124" s="200"/>
      <c r="P124" s="170"/>
    </row>
    <row r="125" spans="1:16" s="27" customFormat="1" ht="14.25" x14ac:dyDescent="0.15">
      <c r="A125" s="170"/>
      <c r="B125" s="77">
        <v>1</v>
      </c>
      <c r="C125" s="30" t="s">
        <v>105</v>
      </c>
      <c r="D125" s="73">
        <v>10</v>
      </c>
      <c r="E125" s="241">
        <v>129</v>
      </c>
      <c r="F125" s="62">
        <f t="shared" ref="F125:F130" si="18">E125*(1-8%)</f>
        <v>118.68</v>
      </c>
      <c r="G125" s="134">
        <f t="shared" si="9"/>
        <v>113.52</v>
      </c>
      <c r="H125" s="62">
        <f t="shared" si="10"/>
        <v>100.62</v>
      </c>
      <c r="I125" s="62">
        <f t="shared" si="11"/>
        <v>98.04</v>
      </c>
      <c r="J125" s="62">
        <f t="shared" si="12"/>
        <v>95.46</v>
      </c>
      <c r="K125" s="62">
        <f t="shared" si="13"/>
        <v>91.589999999999989</v>
      </c>
      <c r="L125" s="79" t="s">
        <v>3</v>
      </c>
      <c r="M125" s="10"/>
      <c r="N125" s="168">
        <f t="shared" si="16"/>
        <v>0</v>
      </c>
      <c r="O125" s="200"/>
      <c r="P125" s="170"/>
    </row>
    <row r="126" spans="1:16" s="27" customFormat="1" ht="14.25" x14ac:dyDescent="0.15">
      <c r="A126" s="170"/>
      <c r="B126" s="77">
        <v>2</v>
      </c>
      <c r="C126" s="30" t="s">
        <v>106</v>
      </c>
      <c r="D126" s="73">
        <v>10</v>
      </c>
      <c r="E126" s="241">
        <v>88</v>
      </c>
      <c r="F126" s="134">
        <f t="shared" si="18"/>
        <v>80.960000000000008</v>
      </c>
      <c r="G126" s="134">
        <f t="shared" si="9"/>
        <v>77.44</v>
      </c>
      <c r="H126" s="134">
        <f t="shared" si="10"/>
        <v>68.64</v>
      </c>
      <c r="I126" s="134">
        <f t="shared" si="11"/>
        <v>66.88</v>
      </c>
      <c r="J126" s="134">
        <f t="shared" si="12"/>
        <v>65.12</v>
      </c>
      <c r="K126" s="134">
        <f t="shared" si="13"/>
        <v>62.48</v>
      </c>
      <c r="L126" s="79" t="s">
        <v>107</v>
      </c>
      <c r="M126" s="10"/>
      <c r="N126" s="168">
        <f t="shared" si="16"/>
        <v>0</v>
      </c>
      <c r="O126" s="200"/>
      <c r="P126" s="170"/>
    </row>
    <row r="127" spans="1:16" s="27" customFormat="1" ht="14.25" x14ac:dyDescent="0.15">
      <c r="A127" s="170"/>
      <c r="B127" s="77">
        <v>3</v>
      </c>
      <c r="C127" s="30" t="s">
        <v>108</v>
      </c>
      <c r="D127" s="73">
        <v>10</v>
      </c>
      <c r="E127" s="241">
        <v>92</v>
      </c>
      <c r="F127" s="62">
        <f t="shared" si="18"/>
        <v>84.64</v>
      </c>
      <c r="G127" s="134">
        <f t="shared" si="9"/>
        <v>80.959999999999994</v>
      </c>
      <c r="H127" s="62">
        <f t="shared" si="10"/>
        <v>71.760000000000005</v>
      </c>
      <c r="I127" s="62">
        <f t="shared" si="11"/>
        <v>69.92</v>
      </c>
      <c r="J127" s="62">
        <f t="shared" si="12"/>
        <v>68.08</v>
      </c>
      <c r="K127" s="62">
        <f t="shared" si="13"/>
        <v>65.319999999999993</v>
      </c>
      <c r="L127" s="79" t="s">
        <v>107</v>
      </c>
      <c r="M127" s="10"/>
      <c r="N127" s="168">
        <f t="shared" si="16"/>
        <v>0</v>
      </c>
      <c r="O127" s="200"/>
      <c r="P127" s="170"/>
    </row>
    <row r="128" spans="1:16" s="27" customFormat="1" ht="14.25" x14ac:dyDescent="0.15">
      <c r="A128" s="170"/>
      <c r="B128" s="77">
        <v>4</v>
      </c>
      <c r="C128" s="30" t="s">
        <v>109</v>
      </c>
      <c r="D128" s="73">
        <v>10</v>
      </c>
      <c r="E128" s="241">
        <v>88</v>
      </c>
      <c r="F128" s="134">
        <f t="shared" si="18"/>
        <v>80.960000000000008</v>
      </c>
      <c r="G128" s="134">
        <f t="shared" si="9"/>
        <v>77.44</v>
      </c>
      <c r="H128" s="134">
        <f t="shared" si="10"/>
        <v>68.64</v>
      </c>
      <c r="I128" s="134">
        <f t="shared" si="11"/>
        <v>66.88</v>
      </c>
      <c r="J128" s="134">
        <f t="shared" si="12"/>
        <v>65.12</v>
      </c>
      <c r="K128" s="134">
        <f t="shared" si="13"/>
        <v>62.48</v>
      </c>
      <c r="L128" s="79" t="s">
        <v>107</v>
      </c>
      <c r="M128" s="10"/>
      <c r="N128" s="168">
        <f t="shared" si="16"/>
        <v>0</v>
      </c>
      <c r="O128" s="200"/>
      <c r="P128" s="170"/>
    </row>
    <row r="129" spans="1:16" s="27" customFormat="1" ht="14.25" x14ac:dyDescent="0.15">
      <c r="A129" s="170"/>
      <c r="B129" s="77">
        <v>5</v>
      </c>
      <c r="C129" s="276" t="s">
        <v>178</v>
      </c>
      <c r="D129" s="73">
        <v>10</v>
      </c>
      <c r="E129" s="241">
        <v>331</v>
      </c>
      <c r="F129" s="62">
        <f t="shared" si="18"/>
        <v>304.52000000000004</v>
      </c>
      <c r="G129" s="134">
        <f t="shared" si="9"/>
        <v>291.28000000000003</v>
      </c>
      <c r="H129" s="62">
        <f t="shared" si="10"/>
        <v>258.18</v>
      </c>
      <c r="I129" s="62">
        <f t="shared" si="11"/>
        <v>251.56</v>
      </c>
      <c r="J129" s="62">
        <f t="shared" si="12"/>
        <v>244.94</v>
      </c>
      <c r="K129" s="62">
        <f t="shared" si="13"/>
        <v>235.01</v>
      </c>
      <c r="L129" s="79" t="s">
        <v>110</v>
      </c>
      <c r="M129" s="10"/>
      <c r="N129" s="168">
        <f t="shared" si="16"/>
        <v>0</v>
      </c>
      <c r="O129" s="200"/>
      <c r="P129" s="170"/>
    </row>
    <row r="130" spans="1:16" s="27" customFormat="1" ht="15" thickBot="1" x14ac:dyDescent="0.2">
      <c r="A130" s="170"/>
      <c r="B130" s="77">
        <v>6</v>
      </c>
      <c r="C130" s="30" t="s">
        <v>111</v>
      </c>
      <c r="D130" s="73">
        <v>10</v>
      </c>
      <c r="E130" s="241">
        <v>192</v>
      </c>
      <c r="F130" s="134">
        <f t="shared" si="18"/>
        <v>176.64000000000001</v>
      </c>
      <c r="G130" s="134">
        <f t="shared" si="9"/>
        <v>168.96</v>
      </c>
      <c r="H130" s="134">
        <f t="shared" si="10"/>
        <v>149.76</v>
      </c>
      <c r="I130" s="134">
        <f t="shared" si="11"/>
        <v>145.92000000000002</v>
      </c>
      <c r="J130" s="134">
        <f t="shared" si="12"/>
        <v>142.07999999999998</v>
      </c>
      <c r="K130" s="134">
        <f t="shared" si="13"/>
        <v>136.32</v>
      </c>
      <c r="L130" s="79" t="s">
        <v>3</v>
      </c>
      <c r="M130" s="13"/>
      <c r="N130" s="168">
        <f t="shared" ref="N130:N185" si="19">M130*E130</f>
        <v>0</v>
      </c>
      <c r="O130" s="200"/>
      <c r="P130" s="170"/>
    </row>
    <row r="131" spans="1:16" s="27" customFormat="1" ht="14.25" x14ac:dyDescent="0.1">
      <c r="A131" s="170"/>
      <c r="B131" s="61" t="s">
        <v>129</v>
      </c>
      <c r="C131" s="60"/>
      <c r="D131" s="60"/>
      <c r="E131" s="244"/>
      <c r="F131" s="217"/>
      <c r="G131" s="218"/>
      <c r="H131" s="217"/>
      <c r="I131" s="217"/>
      <c r="J131" s="217"/>
      <c r="K131" s="217"/>
      <c r="L131" s="114"/>
      <c r="M131" s="117"/>
      <c r="N131" s="168">
        <f t="shared" si="19"/>
        <v>0</v>
      </c>
      <c r="O131" s="200"/>
      <c r="P131" s="170"/>
    </row>
    <row r="132" spans="1:16" s="27" customFormat="1" ht="14.25" x14ac:dyDescent="0.1">
      <c r="A132" s="170"/>
      <c r="B132" s="8">
        <v>1</v>
      </c>
      <c r="C132" s="9" t="s">
        <v>130</v>
      </c>
      <c r="D132" s="10">
        <v>10</v>
      </c>
      <c r="E132" s="241">
        <v>108</v>
      </c>
      <c r="F132" s="134">
        <f>E132*(1-8%)</f>
        <v>99.36</v>
      </c>
      <c r="G132" s="134">
        <f t="shared" si="9"/>
        <v>95.04</v>
      </c>
      <c r="H132" s="134">
        <f t="shared" si="10"/>
        <v>84.240000000000009</v>
      </c>
      <c r="I132" s="134">
        <f t="shared" si="11"/>
        <v>82.08</v>
      </c>
      <c r="J132" s="134">
        <f t="shared" si="12"/>
        <v>79.92</v>
      </c>
      <c r="K132" s="134">
        <f t="shared" si="13"/>
        <v>76.679999999999993</v>
      </c>
      <c r="L132" s="79" t="s">
        <v>3</v>
      </c>
      <c r="M132" s="125"/>
      <c r="N132" s="168">
        <f t="shared" si="19"/>
        <v>0</v>
      </c>
      <c r="O132" s="200"/>
      <c r="P132" s="170"/>
    </row>
    <row r="133" spans="1:16" s="27" customFormat="1" ht="14.25" x14ac:dyDescent="0.1">
      <c r="A133" s="170"/>
      <c r="B133" s="8">
        <v>2</v>
      </c>
      <c r="C133" s="154" t="s">
        <v>131</v>
      </c>
      <c r="D133" s="10">
        <v>10</v>
      </c>
      <c r="E133" s="241">
        <v>97</v>
      </c>
      <c r="F133" s="62">
        <f>E133*(1-8%)</f>
        <v>89.240000000000009</v>
      </c>
      <c r="G133" s="134">
        <f t="shared" si="9"/>
        <v>85.36</v>
      </c>
      <c r="H133" s="62">
        <f t="shared" si="10"/>
        <v>75.66</v>
      </c>
      <c r="I133" s="62">
        <f t="shared" si="11"/>
        <v>73.72</v>
      </c>
      <c r="J133" s="62">
        <f t="shared" si="12"/>
        <v>71.78</v>
      </c>
      <c r="K133" s="62">
        <f t="shared" si="13"/>
        <v>68.86999999999999</v>
      </c>
      <c r="L133" s="79" t="s">
        <v>3</v>
      </c>
      <c r="M133" s="125"/>
      <c r="N133" s="168">
        <f t="shared" si="19"/>
        <v>0</v>
      </c>
      <c r="O133" s="200"/>
      <c r="P133" s="170"/>
    </row>
    <row r="134" spans="1:16" s="27" customFormat="1" ht="14.25" x14ac:dyDescent="0.1">
      <c r="A134" s="170"/>
      <c r="B134" s="8">
        <v>3</v>
      </c>
      <c r="C134" s="9" t="s">
        <v>132</v>
      </c>
      <c r="D134" s="10">
        <v>10</v>
      </c>
      <c r="E134" s="241">
        <v>108</v>
      </c>
      <c r="F134" s="134">
        <f>E134*(1-8%)</f>
        <v>99.36</v>
      </c>
      <c r="G134" s="134">
        <f t="shared" si="9"/>
        <v>95.04</v>
      </c>
      <c r="H134" s="134">
        <f t="shared" si="10"/>
        <v>84.240000000000009</v>
      </c>
      <c r="I134" s="134">
        <f t="shared" si="11"/>
        <v>82.08</v>
      </c>
      <c r="J134" s="134">
        <f t="shared" si="12"/>
        <v>79.92</v>
      </c>
      <c r="K134" s="134">
        <f t="shared" si="13"/>
        <v>76.679999999999993</v>
      </c>
      <c r="L134" s="79" t="s">
        <v>3</v>
      </c>
      <c r="M134" s="125"/>
      <c r="N134" s="168">
        <f t="shared" si="19"/>
        <v>0</v>
      </c>
      <c r="O134" s="200"/>
      <c r="P134" s="170"/>
    </row>
    <row r="135" spans="1:16" s="27" customFormat="1" ht="15" thickBot="1" x14ac:dyDescent="0.15">
      <c r="A135" s="170"/>
      <c r="B135" s="8">
        <v>4</v>
      </c>
      <c r="C135" s="154" t="s">
        <v>133</v>
      </c>
      <c r="D135" s="10">
        <v>10</v>
      </c>
      <c r="E135" s="241">
        <v>97</v>
      </c>
      <c r="F135" s="62">
        <f>E135*(1-8%)</f>
        <v>89.240000000000009</v>
      </c>
      <c r="G135" s="134">
        <f t="shared" si="9"/>
        <v>85.36</v>
      </c>
      <c r="H135" s="62">
        <f t="shared" si="10"/>
        <v>75.66</v>
      </c>
      <c r="I135" s="62">
        <f t="shared" si="11"/>
        <v>73.72</v>
      </c>
      <c r="J135" s="62">
        <f t="shared" si="12"/>
        <v>71.78</v>
      </c>
      <c r="K135" s="62">
        <f t="shared" si="13"/>
        <v>68.86999999999999</v>
      </c>
      <c r="L135" s="79" t="s">
        <v>3</v>
      </c>
      <c r="M135" s="125"/>
      <c r="N135" s="168">
        <f t="shared" si="19"/>
        <v>0</v>
      </c>
      <c r="O135" s="200"/>
      <c r="P135" s="170"/>
    </row>
    <row r="136" spans="1:16" s="27" customFormat="1" ht="14.25" x14ac:dyDescent="0.1">
      <c r="A136" s="170"/>
      <c r="B136" s="82" t="s">
        <v>134</v>
      </c>
      <c r="C136" s="83"/>
      <c r="D136" s="83"/>
      <c r="E136" s="244"/>
      <c r="F136" s="218"/>
      <c r="G136" s="218"/>
      <c r="H136" s="218"/>
      <c r="I136" s="218"/>
      <c r="J136" s="218"/>
      <c r="K136" s="218"/>
      <c r="L136" s="115"/>
      <c r="M136" s="126"/>
      <c r="N136" s="168">
        <f t="shared" si="19"/>
        <v>0</v>
      </c>
      <c r="O136" s="200"/>
      <c r="P136" s="170"/>
    </row>
    <row r="137" spans="1:16" s="27" customFormat="1" ht="14.25" x14ac:dyDescent="0.1">
      <c r="A137" s="170"/>
      <c r="B137" s="80">
        <v>1</v>
      </c>
      <c r="C137" s="155" t="s">
        <v>97</v>
      </c>
      <c r="D137" s="81">
        <v>6</v>
      </c>
      <c r="E137" s="241">
        <v>398</v>
      </c>
      <c r="F137" s="62">
        <f>E137*(1-8%)</f>
        <v>366.16</v>
      </c>
      <c r="G137" s="134">
        <f t="shared" si="9"/>
        <v>350.24</v>
      </c>
      <c r="H137" s="62">
        <f t="shared" si="10"/>
        <v>310.44</v>
      </c>
      <c r="I137" s="62">
        <f t="shared" si="11"/>
        <v>302.48</v>
      </c>
      <c r="J137" s="62">
        <f t="shared" si="12"/>
        <v>294.52</v>
      </c>
      <c r="K137" s="62">
        <f t="shared" si="13"/>
        <v>282.58</v>
      </c>
      <c r="L137" s="116" t="s">
        <v>3</v>
      </c>
      <c r="M137" s="127"/>
      <c r="N137" s="168">
        <f t="shared" si="19"/>
        <v>0</v>
      </c>
      <c r="O137" s="200"/>
      <c r="P137" s="170"/>
    </row>
    <row r="138" spans="1:16" s="27" customFormat="1" ht="14.25" x14ac:dyDescent="0.1">
      <c r="A138" s="170"/>
      <c r="B138" s="80">
        <v>2</v>
      </c>
      <c r="C138" s="155" t="s">
        <v>98</v>
      </c>
      <c r="D138" s="81">
        <v>6</v>
      </c>
      <c r="E138" s="241">
        <v>398</v>
      </c>
      <c r="F138" s="134">
        <f>E138*(1-8%)</f>
        <v>366.16</v>
      </c>
      <c r="G138" s="134">
        <f t="shared" si="9"/>
        <v>350.24</v>
      </c>
      <c r="H138" s="134">
        <f t="shared" si="10"/>
        <v>310.44</v>
      </c>
      <c r="I138" s="134">
        <f t="shared" si="11"/>
        <v>302.48</v>
      </c>
      <c r="J138" s="134">
        <f t="shared" si="12"/>
        <v>294.52</v>
      </c>
      <c r="K138" s="134">
        <f t="shared" si="13"/>
        <v>282.58</v>
      </c>
      <c r="L138" s="116" t="s">
        <v>3</v>
      </c>
      <c r="M138" s="127"/>
      <c r="N138" s="168">
        <f t="shared" si="19"/>
        <v>0</v>
      </c>
      <c r="O138" s="200"/>
      <c r="P138" s="170"/>
    </row>
    <row r="139" spans="1:16" s="27" customFormat="1" ht="14.25" x14ac:dyDescent="0.1">
      <c r="A139" s="170"/>
      <c r="B139" s="80">
        <v>3</v>
      </c>
      <c r="C139" s="155" t="s">
        <v>99</v>
      </c>
      <c r="D139" s="81">
        <v>6</v>
      </c>
      <c r="E139" s="241">
        <v>398</v>
      </c>
      <c r="F139" s="62">
        <f>E139*(1-8%)</f>
        <v>366.16</v>
      </c>
      <c r="G139" s="134">
        <f t="shared" si="9"/>
        <v>350.24</v>
      </c>
      <c r="H139" s="62">
        <f t="shared" si="10"/>
        <v>310.44</v>
      </c>
      <c r="I139" s="62">
        <f t="shared" si="11"/>
        <v>302.48</v>
      </c>
      <c r="J139" s="62">
        <f t="shared" si="12"/>
        <v>294.52</v>
      </c>
      <c r="K139" s="62">
        <f t="shared" si="13"/>
        <v>282.58</v>
      </c>
      <c r="L139" s="116" t="s">
        <v>3</v>
      </c>
      <c r="M139" s="127"/>
      <c r="N139" s="168">
        <f t="shared" si="19"/>
        <v>0</v>
      </c>
      <c r="O139" s="200"/>
      <c r="P139" s="170"/>
    </row>
    <row r="140" spans="1:16" s="27" customFormat="1" ht="15.75" customHeight="1" thickBot="1" x14ac:dyDescent="0.15">
      <c r="A140" s="170"/>
      <c r="B140" s="80">
        <v>4</v>
      </c>
      <c r="C140" s="155" t="s">
        <v>100</v>
      </c>
      <c r="D140" s="81">
        <v>6</v>
      </c>
      <c r="E140" s="241">
        <v>398</v>
      </c>
      <c r="F140" s="134">
        <f>E140*(1-8%)</f>
        <v>366.16</v>
      </c>
      <c r="G140" s="134">
        <f t="shared" si="9"/>
        <v>350.24</v>
      </c>
      <c r="H140" s="134">
        <f t="shared" si="10"/>
        <v>310.44</v>
      </c>
      <c r="I140" s="134">
        <f t="shared" si="11"/>
        <v>302.48</v>
      </c>
      <c r="J140" s="134">
        <f t="shared" si="12"/>
        <v>294.52</v>
      </c>
      <c r="K140" s="134">
        <f t="shared" si="13"/>
        <v>282.58</v>
      </c>
      <c r="L140" s="116" t="s">
        <v>3</v>
      </c>
      <c r="M140" s="127"/>
      <c r="N140" s="168">
        <f t="shared" si="19"/>
        <v>0</v>
      </c>
      <c r="O140" s="200"/>
      <c r="P140" s="170"/>
    </row>
    <row r="141" spans="1:16" s="27" customFormat="1" ht="15.75" customHeight="1" x14ac:dyDescent="0.1">
      <c r="A141" s="170"/>
      <c r="B141" s="82" t="s">
        <v>135</v>
      </c>
      <c r="C141" s="83"/>
      <c r="D141" s="83"/>
      <c r="E141" s="244"/>
      <c r="F141" s="217"/>
      <c r="G141" s="218"/>
      <c r="H141" s="217"/>
      <c r="I141" s="217"/>
      <c r="J141" s="217"/>
      <c r="K141" s="217"/>
      <c r="L141" s="115"/>
      <c r="M141" s="126"/>
      <c r="N141" s="168">
        <f t="shared" si="19"/>
        <v>0</v>
      </c>
      <c r="O141" s="200"/>
      <c r="P141" s="170"/>
    </row>
    <row r="142" spans="1:16" s="27" customFormat="1" ht="15.75" customHeight="1" x14ac:dyDescent="0.1">
      <c r="A142" s="170"/>
      <c r="B142" s="80">
        <v>1</v>
      </c>
      <c r="C142" s="155" t="s">
        <v>101</v>
      </c>
      <c r="D142" s="81">
        <v>6</v>
      </c>
      <c r="E142" s="241">
        <v>857</v>
      </c>
      <c r="F142" s="134">
        <f>E142*(1-8%)</f>
        <v>788.44</v>
      </c>
      <c r="G142" s="134">
        <f t="shared" ref="G142:G185" si="20">E142*(1-12%)</f>
        <v>754.16</v>
      </c>
      <c r="H142" s="134">
        <f t="shared" ref="H142:H185" si="21">E142*(1-22%)</f>
        <v>668.46</v>
      </c>
      <c r="I142" s="134">
        <f t="shared" ref="I142:I185" si="22">E142*(1-24%)</f>
        <v>651.32000000000005</v>
      </c>
      <c r="J142" s="134">
        <f t="shared" ref="J142:J185" si="23">E142*(1-26%)</f>
        <v>634.17999999999995</v>
      </c>
      <c r="K142" s="134">
        <f t="shared" ref="K142:K185" si="24">E142*(1-29%)</f>
        <v>608.46999999999991</v>
      </c>
      <c r="L142" s="79" t="s">
        <v>2</v>
      </c>
      <c r="M142" s="127"/>
      <c r="N142" s="168">
        <f t="shared" si="19"/>
        <v>0</v>
      </c>
      <c r="O142" s="200"/>
      <c r="P142" s="170"/>
    </row>
    <row r="143" spans="1:16" s="27" customFormat="1" ht="14.25" x14ac:dyDescent="0.1">
      <c r="A143" s="170"/>
      <c r="B143" s="80">
        <v>2</v>
      </c>
      <c r="C143" s="155" t="s">
        <v>102</v>
      </c>
      <c r="D143" s="81">
        <v>6</v>
      </c>
      <c r="E143" s="241">
        <v>1097</v>
      </c>
      <c r="F143" s="62">
        <f>E143*(1-8%)</f>
        <v>1009.24</v>
      </c>
      <c r="G143" s="134">
        <f t="shared" si="20"/>
        <v>965.36</v>
      </c>
      <c r="H143" s="62">
        <f t="shared" si="21"/>
        <v>855.66000000000008</v>
      </c>
      <c r="I143" s="62">
        <f t="shared" si="22"/>
        <v>833.72</v>
      </c>
      <c r="J143" s="62">
        <f t="shared" si="23"/>
        <v>811.78</v>
      </c>
      <c r="K143" s="62">
        <f t="shared" si="24"/>
        <v>778.87</v>
      </c>
      <c r="L143" s="79" t="s">
        <v>5</v>
      </c>
      <c r="M143" s="127"/>
      <c r="N143" s="168">
        <f t="shared" si="19"/>
        <v>0</v>
      </c>
      <c r="O143" s="200"/>
      <c r="P143" s="170"/>
    </row>
    <row r="144" spans="1:16" s="27" customFormat="1" ht="15" thickBot="1" x14ac:dyDescent="0.15">
      <c r="A144" s="170"/>
      <c r="B144" s="80">
        <v>3</v>
      </c>
      <c r="C144" s="155" t="s">
        <v>103</v>
      </c>
      <c r="D144" s="81">
        <v>16</v>
      </c>
      <c r="E144" s="241">
        <v>326</v>
      </c>
      <c r="F144" s="134">
        <f>E144*(1-8%)</f>
        <v>299.92</v>
      </c>
      <c r="G144" s="134">
        <f t="shared" si="20"/>
        <v>286.88</v>
      </c>
      <c r="H144" s="134">
        <f t="shared" si="21"/>
        <v>254.28</v>
      </c>
      <c r="I144" s="134">
        <f t="shared" si="22"/>
        <v>247.76</v>
      </c>
      <c r="J144" s="134">
        <f t="shared" si="23"/>
        <v>241.24</v>
      </c>
      <c r="K144" s="134">
        <f t="shared" si="24"/>
        <v>231.45999999999998</v>
      </c>
      <c r="L144" s="79" t="s">
        <v>2</v>
      </c>
      <c r="M144" s="132"/>
      <c r="N144" s="168">
        <f t="shared" si="19"/>
        <v>0</v>
      </c>
      <c r="O144" s="200"/>
      <c r="P144" s="170"/>
    </row>
    <row r="145" spans="1:16" s="27" customFormat="1" ht="14.25" x14ac:dyDescent="0.1">
      <c r="A145" s="170"/>
      <c r="B145" s="221" t="s">
        <v>137</v>
      </c>
      <c r="C145" s="222"/>
      <c r="D145" s="220"/>
      <c r="E145" s="245"/>
      <c r="F145" s="219"/>
      <c r="G145" s="211"/>
      <c r="H145" s="219"/>
      <c r="I145" s="219"/>
      <c r="J145" s="219"/>
      <c r="K145" s="219"/>
      <c r="L145" s="220"/>
      <c r="M145" s="223"/>
      <c r="N145" s="168">
        <f t="shared" si="19"/>
        <v>0</v>
      </c>
      <c r="O145" s="200"/>
      <c r="P145" s="170"/>
    </row>
    <row r="146" spans="1:16" s="27" customFormat="1" ht="14.25" x14ac:dyDescent="0.1">
      <c r="A146" s="170"/>
      <c r="B146" s="128">
        <v>1</v>
      </c>
      <c r="C146" s="156" t="s">
        <v>138</v>
      </c>
      <c r="D146" s="130">
        <v>12</v>
      </c>
      <c r="E146" s="241">
        <v>253</v>
      </c>
      <c r="F146" s="134">
        <f>E146*(1-8%)</f>
        <v>232.76000000000002</v>
      </c>
      <c r="G146" s="134">
        <f t="shared" si="20"/>
        <v>222.64000000000001</v>
      </c>
      <c r="H146" s="134">
        <f t="shared" si="21"/>
        <v>197.34</v>
      </c>
      <c r="I146" s="134">
        <f t="shared" si="22"/>
        <v>192.28</v>
      </c>
      <c r="J146" s="134">
        <f t="shared" si="23"/>
        <v>187.22</v>
      </c>
      <c r="K146" s="134">
        <f t="shared" si="24"/>
        <v>179.63</v>
      </c>
      <c r="L146" s="131" t="s">
        <v>2</v>
      </c>
      <c r="M146" s="127"/>
      <c r="N146" s="168">
        <f t="shared" si="19"/>
        <v>0</v>
      </c>
      <c r="O146" s="200"/>
      <c r="P146" s="170"/>
    </row>
    <row r="147" spans="1:16" s="27" customFormat="1" ht="15" thickBot="1" x14ac:dyDescent="0.2">
      <c r="A147" s="252"/>
      <c r="B147" s="129">
        <v>2</v>
      </c>
      <c r="C147" s="157" t="s">
        <v>139</v>
      </c>
      <c r="D147" s="130">
        <v>12</v>
      </c>
      <c r="E147" s="241">
        <v>352</v>
      </c>
      <c r="F147" s="62">
        <f>E147*(1-8%)</f>
        <v>323.84000000000003</v>
      </c>
      <c r="G147" s="134">
        <f t="shared" si="20"/>
        <v>309.76</v>
      </c>
      <c r="H147" s="62">
        <f t="shared" si="21"/>
        <v>274.56</v>
      </c>
      <c r="I147" s="62">
        <f t="shared" si="22"/>
        <v>267.52</v>
      </c>
      <c r="J147" s="62">
        <f t="shared" si="23"/>
        <v>260.48</v>
      </c>
      <c r="K147" s="62">
        <f t="shared" si="24"/>
        <v>249.92</v>
      </c>
      <c r="L147" s="131" t="s">
        <v>3</v>
      </c>
      <c r="M147" s="133"/>
      <c r="N147" s="168">
        <f t="shared" si="19"/>
        <v>0</v>
      </c>
      <c r="O147" s="200"/>
      <c r="P147" s="252"/>
    </row>
    <row r="148" spans="1:16" s="27" customFormat="1" ht="14.25" x14ac:dyDescent="0.1">
      <c r="A148" s="252"/>
      <c r="B148" s="162" t="s">
        <v>144</v>
      </c>
      <c r="C148" s="163"/>
      <c r="D148" s="163"/>
      <c r="E148" s="246"/>
      <c r="F148" s="226"/>
      <c r="G148" s="226"/>
      <c r="H148" s="226"/>
      <c r="I148" s="226"/>
      <c r="J148" s="226"/>
      <c r="K148" s="226"/>
      <c r="L148" s="163"/>
      <c r="M148" s="163"/>
      <c r="N148" s="168">
        <f t="shared" si="19"/>
        <v>0</v>
      </c>
      <c r="O148" s="253"/>
      <c r="P148" s="252"/>
    </row>
    <row r="149" spans="1:16" s="27" customFormat="1" ht="14.25" x14ac:dyDescent="0.1">
      <c r="A149" s="170"/>
      <c r="B149" s="135">
        <v>1</v>
      </c>
      <c r="C149" s="164" t="s">
        <v>145</v>
      </c>
      <c r="D149" s="165">
        <v>18</v>
      </c>
      <c r="E149" s="241">
        <v>110</v>
      </c>
      <c r="F149" s="62">
        <f>E149*(1-8%)</f>
        <v>101.2</v>
      </c>
      <c r="G149" s="134">
        <f t="shared" si="20"/>
        <v>96.8</v>
      </c>
      <c r="H149" s="62">
        <f t="shared" si="21"/>
        <v>85.8</v>
      </c>
      <c r="I149" s="62">
        <f t="shared" si="22"/>
        <v>83.6</v>
      </c>
      <c r="J149" s="62">
        <f t="shared" si="23"/>
        <v>81.400000000000006</v>
      </c>
      <c r="K149" s="62">
        <f t="shared" si="24"/>
        <v>78.099999999999994</v>
      </c>
      <c r="L149" s="143" t="s">
        <v>107</v>
      </c>
      <c r="M149" s="127"/>
      <c r="N149" s="168">
        <f t="shared" si="19"/>
        <v>0</v>
      </c>
      <c r="O149" s="200"/>
      <c r="P149" s="170"/>
    </row>
    <row r="150" spans="1:16" s="27" customFormat="1" ht="15" thickBot="1" x14ac:dyDescent="0.15">
      <c r="A150" s="170"/>
      <c r="B150" s="135">
        <v>2</v>
      </c>
      <c r="C150" s="164" t="s">
        <v>146</v>
      </c>
      <c r="D150" s="165">
        <v>18</v>
      </c>
      <c r="E150" s="241">
        <v>110</v>
      </c>
      <c r="F150" s="134">
        <f>E150*(1-8%)</f>
        <v>101.2</v>
      </c>
      <c r="G150" s="134">
        <f t="shared" si="20"/>
        <v>96.8</v>
      </c>
      <c r="H150" s="134">
        <f t="shared" si="21"/>
        <v>85.8</v>
      </c>
      <c r="I150" s="134">
        <f t="shared" si="22"/>
        <v>83.6</v>
      </c>
      <c r="J150" s="134">
        <f t="shared" si="23"/>
        <v>81.400000000000006</v>
      </c>
      <c r="K150" s="134">
        <f t="shared" si="24"/>
        <v>78.099999999999994</v>
      </c>
      <c r="L150" s="143" t="s">
        <v>107</v>
      </c>
      <c r="M150" s="127"/>
      <c r="N150" s="168">
        <f t="shared" si="19"/>
        <v>0</v>
      </c>
      <c r="O150" s="200"/>
      <c r="P150" s="170"/>
    </row>
    <row r="151" spans="1:16" s="27" customFormat="1" ht="14.25" x14ac:dyDescent="0.1">
      <c r="A151" s="170"/>
      <c r="B151" s="166" t="s">
        <v>147</v>
      </c>
      <c r="C151" s="167"/>
      <c r="D151" s="167"/>
      <c r="E151" s="238"/>
      <c r="F151" s="225"/>
      <c r="G151" s="224"/>
      <c r="H151" s="225"/>
      <c r="I151" s="225"/>
      <c r="J151" s="225"/>
      <c r="K151" s="225"/>
      <c r="L151" s="254"/>
      <c r="M151" s="167"/>
      <c r="N151" s="168">
        <f t="shared" si="19"/>
        <v>0</v>
      </c>
      <c r="O151" s="200"/>
      <c r="P151" s="170"/>
    </row>
    <row r="152" spans="1:16" s="27" customFormat="1" ht="14.25" x14ac:dyDescent="0.1">
      <c r="A152" s="170"/>
      <c r="B152" s="135">
        <v>1</v>
      </c>
      <c r="C152" s="164" t="s">
        <v>148</v>
      </c>
      <c r="D152" s="165">
        <v>12</v>
      </c>
      <c r="E152" s="274">
        <v>190</v>
      </c>
      <c r="F152" s="134">
        <f>E152*(1-8%)</f>
        <v>174.8</v>
      </c>
      <c r="G152" s="134">
        <f t="shared" si="20"/>
        <v>167.2</v>
      </c>
      <c r="H152" s="134">
        <f t="shared" si="21"/>
        <v>148.20000000000002</v>
      </c>
      <c r="I152" s="134">
        <f t="shared" si="22"/>
        <v>144.4</v>
      </c>
      <c r="J152" s="134">
        <f t="shared" si="23"/>
        <v>140.6</v>
      </c>
      <c r="K152" s="260">
        <f t="shared" si="24"/>
        <v>134.9</v>
      </c>
      <c r="L152" s="10" t="s">
        <v>2</v>
      </c>
      <c r="M152" s="261"/>
      <c r="N152" s="168">
        <f t="shared" si="19"/>
        <v>0</v>
      </c>
      <c r="O152" s="200"/>
      <c r="P152" s="170"/>
    </row>
    <row r="153" spans="1:16" s="27" customFormat="1" ht="15" thickBot="1" x14ac:dyDescent="0.15">
      <c r="A153" s="170"/>
      <c r="B153" s="135">
        <v>2</v>
      </c>
      <c r="C153" s="164" t="s">
        <v>149</v>
      </c>
      <c r="D153" s="165">
        <v>10</v>
      </c>
      <c r="E153" s="274">
        <v>152</v>
      </c>
      <c r="F153" s="62">
        <f>E153*(1-8%)</f>
        <v>139.84</v>
      </c>
      <c r="G153" s="134">
        <f t="shared" si="20"/>
        <v>133.76</v>
      </c>
      <c r="H153" s="62">
        <f t="shared" si="21"/>
        <v>118.56</v>
      </c>
      <c r="I153" s="62">
        <f t="shared" si="22"/>
        <v>115.52</v>
      </c>
      <c r="J153" s="62">
        <f t="shared" si="23"/>
        <v>112.48</v>
      </c>
      <c r="K153" s="168">
        <f t="shared" si="24"/>
        <v>107.91999999999999</v>
      </c>
      <c r="L153" s="10" t="s">
        <v>2</v>
      </c>
      <c r="M153" s="261"/>
      <c r="N153" s="168">
        <f t="shared" si="19"/>
        <v>0</v>
      </c>
      <c r="O153" s="200"/>
      <c r="P153" s="170"/>
    </row>
    <row r="154" spans="1:16" s="27" customFormat="1" ht="18" x14ac:dyDescent="0.2">
      <c r="A154" s="170"/>
      <c r="B154" s="221" t="s">
        <v>165</v>
      </c>
      <c r="C154" s="258"/>
      <c r="D154" s="258"/>
      <c r="E154" s="273"/>
      <c r="F154" s="211"/>
      <c r="G154" s="211"/>
      <c r="H154" s="211"/>
      <c r="I154" s="211"/>
      <c r="J154" s="211"/>
      <c r="K154" s="275"/>
      <c r="L154" s="264"/>
      <c r="M154" s="265"/>
      <c r="N154" s="168">
        <f t="shared" si="19"/>
        <v>0</v>
      </c>
      <c r="O154" s="200"/>
      <c r="P154" s="170"/>
    </row>
    <row r="155" spans="1:16" s="27" customFormat="1" ht="18" x14ac:dyDescent="0.2">
      <c r="A155" s="170"/>
      <c r="B155" s="255">
        <v>1</v>
      </c>
      <c r="C155" s="256" t="s">
        <v>166</v>
      </c>
      <c r="D155" s="257">
        <v>6</v>
      </c>
      <c r="E155" s="272">
        <v>640</v>
      </c>
      <c r="F155" s="62">
        <f t="shared" ref="F155:F185" si="25">E155*(1-8%)</f>
        <v>588.80000000000007</v>
      </c>
      <c r="G155" s="134">
        <f t="shared" si="20"/>
        <v>563.20000000000005</v>
      </c>
      <c r="H155" s="62">
        <f t="shared" si="21"/>
        <v>499.20000000000005</v>
      </c>
      <c r="I155" s="62">
        <f t="shared" si="22"/>
        <v>486.4</v>
      </c>
      <c r="J155" s="62">
        <f t="shared" si="23"/>
        <v>473.6</v>
      </c>
      <c r="K155" s="168">
        <f t="shared" si="24"/>
        <v>454.4</v>
      </c>
      <c r="L155" s="263" t="s">
        <v>3</v>
      </c>
      <c r="M155" s="268"/>
      <c r="N155" s="168">
        <f t="shared" si="19"/>
        <v>0</v>
      </c>
      <c r="O155" s="200"/>
      <c r="P155" s="170"/>
    </row>
    <row r="156" spans="1:16" s="27" customFormat="1" ht="14.25" x14ac:dyDescent="0.1">
      <c r="A156" s="170"/>
      <c r="B156" s="255">
        <v>2</v>
      </c>
      <c r="C156" s="256" t="s">
        <v>167</v>
      </c>
      <c r="D156" s="257">
        <v>6</v>
      </c>
      <c r="E156" s="272">
        <v>640</v>
      </c>
      <c r="F156" s="134">
        <f t="shared" si="25"/>
        <v>588.80000000000007</v>
      </c>
      <c r="G156" s="134">
        <f t="shared" si="20"/>
        <v>563.20000000000005</v>
      </c>
      <c r="H156" s="134">
        <f t="shared" si="21"/>
        <v>499.20000000000005</v>
      </c>
      <c r="I156" s="134">
        <f t="shared" si="22"/>
        <v>486.4</v>
      </c>
      <c r="J156" s="134">
        <f t="shared" si="23"/>
        <v>473.6</v>
      </c>
      <c r="K156" s="260">
        <f t="shared" si="24"/>
        <v>454.4</v>
      </c>
      <c r="L156" s="263" t="s">
        <v>3</v>
      </c>
      <c r="M156" s="269"/>
      <c r="N156" s="168">
        <f t="shared" si="19"/>
        <v>0</v>
      </c>
      <c r="O156" s="200"/>
      <c r="P156" s="170"/>
    </row>
    <row r="157" spans="1:16" s="27" customFormat="1" ht="15" thickBot="1" x14ac:dyDescent="0.15">
      <c r="A157" s="170"/>
      <c r="B157" s="255">
        <v>3</v>
      </c>
      <c r="C157" s="256" t="s">
        <v>168</v>
      </c>
      <c r="D157" s="257">
        <v>6</v>
      </c>
      <c r="E157" s="272">
        <v>640</v>
      </c>
      <c r="F157" s="62">
        <f t="shared" si="25"/>
        <v>588.80000000000007</v>
      </c>
      <c r="G157" s="134">
        <f t="shared" si="20"/>
        <v>563.20000000000005</v>
      </c>
      <c r="H157" s="62">
        <f t="shared" si="21"/>
        <v>499.20000000000005</v>
      </c>
      <c r="I157" s="62">
        <f t="shared" si="22"/>
        <v>486.4</v>
      </c>
      <c r="J157" s="62">
        <f t="shared" si="23"/>
        <v>473.6</v>
      </c>
      <c r="K157" s="168">
        <f t="shared" si="24"/>
        <v>454.4</v>
      </c>
      <c r="L157" s="263" t="s">
        <v>3</v>
      </c>
      <c r="M157" s="269"/>
      <c r="N157" s="168">
        <f t="shared" si="19"/>
        <v>0</v>
      </c>
      <c r="O157" s="200"/>
      <c r="P157" s="170"/>
    </row>
    <row r="158" spans="1:16" s="27" customFormat="1" ht="14.25" x14ac:dyDescent="0.1">
      <c r="A158" s="170"/>
      <c r="B158" s="221" t="s">
        <v>169</v>
      </c>
      <c r="C158" s="258"/>
      <c r="D158" s="258"/>
      <c r="E158" s="271"/>
      <c r="F158" s="211"/>
      <c r="G158" s="211"/>
      <c r="H158" s="211"/>
      <c r="I158" s="211"/>
      <c r="J158" s="211"/>
      <c r="K158" s="275"/>
      <c r="L158" s="267"/>
      <c r="M158" s="259"/>
      <c r="N158" s="168">
        <f t="shared" si="19"/>
        <v>0</v>
      </c>
      <c r="O158" s="200"/>
      <c r="P158" s="170"/>
    </row>
    <row r="159" spans="1:16" s="27" customFormat="1" ht="14.25" x14ac:dyDescent="0.1">
      <c r="A159" s="170"/>
      <c r="B159" s="255">
        <v>1</v>
      </c>
      <c r="C159" s="256" t="s">
        <v>170</v>
      </c>
      <c r="D159" s="257">
        <v>10</v>
      </c>
      <c r="E159" s="272">
        <v>250</v>
      </c>
      <c r="F159" s="62">
        <f>E159*(1-8%)</f>
        <v>230</v>
      </c>
      <c r="G159" s="134">
        <f t="shared" si="20"/>
        <v>220</v>
      </c>
      <c r="H159" s="62">
        <f t="shared" si="21"/>
        <v>195</v>
      </c>
      <c r="I159" s="62">
        <f t="shared" si="22"/>
        <v>190</v>
      </c>
      <c r="J159" s="62">
        <f t="shared" si="23"/>
        <v>185</v>
      </c>
      <c r="K159" s="168">
        <f t="shared" si="24"/>
        <v>177.5</v>
      </c>
      <c r="L159" s="262" t="s">
        <v>3</v>
      </c>
      <c r="M159" s="269"/>
      <c r="N159" s="168">
        <f t="shared" si="19"/>
        <v>0</v>
      </c>
      <c r="O159" s="200"/>
      <c r="P159" s="170"/>
    </row>
    <row r="160" spans="1:16" s="27" customFormat="1" ht="17.45" customHeight="1" x14ac:dyDescent="0.1">
      <c r="A160" s="170"/>
      <c r="B160" s="255">
        <v>2</v>
      </c>
      <c r="C160" s="256" t="s">
        <v>171</v>
      </c>
      <c r="D160" s="257">
        <v>10</v>
      </c>
      <c r="E160" s="272">
        <v>250</v>
      </c>
      <c r="F160" s="134">
        <f t="shared" si="25"/>
        <v>230</v>
      </c>
      <c r="G160" s="134">
        <f t="shared" si="20"/>
        <v>220</v>
      </c>
      <c r="H160" s="134">
        <f t="shared" si="21"/>
        <v>195</v>
      </c>
      <c r="I160" s="134">
        <f t="shared" si="22"/>
        <v>190</v>
      </c>
      <c r="J160" s="134">
        <f t="shared" si="23"/>
        <v>185</v>
      </c>
      <c r="K160" s="260">
        <f t="shared" si="24"/>
        <v>177.5</v>
      </c>
      <c r="L160" s="262" t="s">
        <v>3</v>
      </c>
      <c r="M160" s="269"/>
      <c r="N160" s="168">
        <f t="shared" si="19"/>
        <v>0</v>
      </c>
      <c r="O160" s="293"/>
      <c r="P160" s="294"/>
    </row>
    <row r="161" spans="1:16" s="27" customFormat="1" ht="20.45" customHeight="1" x14ac:dyDescent="0.1">
      <c r="A161" s="170"/>
      <c r="B161" s="255">
        <v>3</v>
      </c>
      <c r="C161" s="256" t="s">
        <v>172</v>
      </c>
      <c r="D161" s="257">
        <v>10</v>
      </c>
      <c r="E161" s="272">
        <v>250</v>
      </c>
      <c r="F161" s="62">
        <f t="shared" si="25"/>
        <v>230</v>
      </c>
      <c r="G161" s="134">
        <f t="shared" si="20"/>
        <v>220</v>
      </c>
      <c r="H161" s="62">
        <f t="shared" si="21"/>
        <v>195</v>
      </c>
      <c r="I161" s="62">
        <f t="shared" si="22"/>
        <v>190</v>
      </c>
      <c r="J161" s="62">
        <f t="shared" si="23"/>
        <v>185</v>
      </c>
      <c r="K161" s="168">
        <f>E161*(1-29%)</f>
        <v>177.5</v>
      </c>
      <c r="L161" s="262" t="s">
        <v>3</v>
      </c>
      <c r="M161" s="269"/>
      <c r="N161" s="168">
        <f t="shared" si="19"/>
        <v>0</v>
      </c>
      <c r="O161" s="293"/>
      <c r="P161" s="294"/>
    </row>
    <row r="162" spans="1:16" s="27" customFormat="1" ht="14.25" x14ac:dyDescent="0.1">
      <c r="A162" s="170"/>
      <c r="B162" s="255">
        <v>4</v>
      </c>
      <c r="C162" s="256" t="s">
        <v>173</v>
      </c>
      <c r="D162" s="257">
        <v>10</v>
      </c>
      <c r="E162" s="272">
        <v>250</v>
      </c>
      <c r="F162" s="134">
        <f t="shared" si="25"/>
        <v>230</v>
      </c>
      <c r="G162" s="134">
        <f t="shared" si="20"/>
        <v>220</v>
      </c>
      <c r="H162" s="134">
        <f t="shared" si="21"/>
        <v>195</v>
      </c>
      <c r="I162" s="62">
        <f t="shared" si="22"/>
        <v>190</v>
      </c>
      <c r="J162" s="134">
        <f t="shared" si="23"/>
        <v>185</v>
      </c>
      <c r="K162" s="260">
        <f t="shared" si="24"/>
        <v>177.5</v>
      </c>
      <c r="L162" s="262" t="s">
        <v>3</v>
      </c>
      <c r="M162" s="266"/>
      <c r="N162" s="168">
        <f t="shared" si="19"/>
        <v>0</v>
      </c>
      <c r="O162" s="200"/>
      <c r="P162" s="170"/>
    </row>
    <row r="163" spans="1:16" s="27" customFormat="1" ht="14.25" x14ac:dyDescent="0.1">
      <c r="A163" s="170"/>
      <c r="B163" s="255">
        <v>5</v>
      </c>
      <c r="C163" s="256" t="s">
        <v>174</v>
      </c>
      <c r="D163" s="257">
        <v>10</v>
      </c>
      <c r="E163" s="272">
        <v>250</v>
      </c>
      <c r="F163" s="62">
        <f t="shared" si="25"/>
        <v>230</v>
      </c>
      <c r="G163" s="134">
        <f t="shared" si="20"/>
        <v>220</v>
      </c>
      <c r="H163" s="62">
        <f t="shared" si="21"/>
        <v>195</v>
      </c>
      <c r="I163" s="134">
        <f t="shared" si="22"/>
        <v>190</v>
      </c>
      <c r="J163" s="62">
        <f t="shared" si="23"/>
        <v>185</v>
      </c>
      <c r="K163" s="168">
        <f t="shared" si="24"/>
        <v>177.5</v>
      </c>
      <c r="L163" s="262" t="s">
        <v>3</v>
      </c>
      <c r="M163" s="266"/>
      <c r="N163" s="168">
        <f t="shared" si="19"/>
        <v>0</v>
      </c>
      <c r="O163" s="200"/>
      <c r="P163" s="170"/>
    </row>
    <row r="164" spans="1:16" s="27" customFormat="1" ht="14.25" x14ac:dyDescent="0.1">
      <c r="A164" s="170"/>
      <c r="B164" s="255">
        <v>6</v>
      </c>
      <c r="C164" s="256" t="s">
        <v>175</v>
      </c>
      <c r="D164" s="257">
        <v>10</v>
      </c>
      <c r="E164" s="272">
        <v>250</v>
      </c>
      <c r="F164" s="134">
        <f t="shared" si="25"/>
        <v>230</v>
      </c>
      <c r="G164" s="134">
        <f t="shared" si="20"/>
        <v>220</v>
      </c>
      <c r="H164" s="134">
        <f t="shared" si="21"/>
        <v>195</v>
      </c>
      <c r="I164" s="62">
        <f t="shared" si="22"/>
        <v>190</v>
      </c>
      <c r="J164" s="134">
        <f t="shared" si="23"/>
        <v>185</v>
      </c>
      <c r="K164" s="260">
        <f t="shared" si="24"/>
        <v>177.5</v>
      </c>
      <c r="L164" s="262" t="s">
        <v>3</v>
      </c>
      <c r="M164" s="266"/>
      <c r="N164" s="168">
        <f t="shared" si="19"/>
        <v>0</v>
      </c>
      <c r="O164" s="200"/>
      <c r="P164" s="170"/>
    </row>
    <row r="165" spans="1:16" s="27" customFormat="1" ht="14.25" x14ac:dyDescent="0.1">
      <c r="A165" s="170"/>
      <c r="B165" s="255">
        <v>7</v>
      </c>
      <c r="C165" s="256" t="s">
        <v>176</v>
      </c>
      <c r="D165" s="257">
        <v>10</v>
      </c>
      <c r="E165" s="272">
        <v>250</v>
      </c>
      <c r="F165" s="62">
        <f t="shared" si="25"/>
        <v>230</v>
      </c>
      <c r="G165" s="134">
        <f t="shared" si="20"/>
        <v>220</v>
      </c>
      <c r="H165" s="62">
        <f t="shared" si="21"/>
        <v>195</v>
      </c>
      <c r="I165" s="62">
        <f t="shared" si="22"/>
        <v>190</v>
      </c>
      <c r="J165" s="62">
        <f t="shared" si="23"/>
        <v>185</v>
      </c>
      <c r="K165" s="168">
        <f t="shared" si="24"/>
        <v>177.5</v>
      </c>
      <c r="L165" s="262" t="s">
        <v>3</v>
      </c>
      <c r="M165" s="266"/>
      <c r="N165" s="168">
        <f t="shared" si="19"/>
        <v>0</v>
      </c>
      <c r="O165" s="200"/>
      <c r="P165" s="170"/>
    </row>
    <row r="166" spans="1:16" s="27" customFormat="1" ht="14.25" x14ac:dyDescent="0.1">
      <c r="A166" s="170"/>
      <c r="B166" s="255">
        <v>8</v>
      </c>
      <c r="C166" s="256" t="s">
        <v>177</v>
      </c>
      <c r="D166" s="257">
        <v>10</v>
      </c>
      <c r="E166" s="272">
        <v>250</v>
      </c>
      <c r="F166" s="134">
        <f t="shared" si="25"/>
        <v>230</v>
      </c>
      <c r="G166" s="134">
        <f t="shared" si="20"/>
        <v>220</v>
      </c>
      <c r="H166" s="134">
        <f t="shared" si="21"/>
        <v>195</v>
      </c>
      <c r="I166" s="134">
        <f t="shared" si="22"/>
        <v>190</v>
      </c>
      <c r="J166" s="62">
        <f t="shared" si="23"/>
        <v>185</v>
      </c>
      <c r="K166" s="260">
        <f t="shared" si="24"/>
        <v>177.5</v>
      </c>
      <c r="L166" s="262" t="s">
        <v>3</v>
      </c>
      <c r="M166" s="266"/>
      <c r="N166" s="168">
        <f t="shared" si="19"/>
        <v>0</v>
      </c>
      <c r="O166" s="200"/>
      <c r="P166" s="170"/>
    </row>
    <row r="167" spans="1:16" s="27" customFormat="1" ht="18" x14ac:dyDescent="0.1">
      <c r="A167" s="170"/>
      <c r="B167" s="298"/>
      <c r="C167" s="305" t="s">
        <v>203</v>
      </c>
      <c r="D167" s="298"/>
      <c r="E167" s="299"/>
      <c r="F167" s="307"/>
      <c r="G167" s="307"/>
      <c r="H167" s="308"/>
      <c r="I167" s="308"/>
      <c r="J167" s="307"/>
      <c r="K167" s="309"/>
      <c r="L167" s="298"/>
      <c r="M167" s="300"/>
      <c r="N167" s="168">
        <f t="shared" si="19"/>
        <v>0</v>
      </c>
      <c r="O167" s="200"/>
      <c r="P167" s="170"/>
    </row>
    <row r="168" spans="1:16" s="27" customFormat="1" ht="14.25" x14ac:dyDescent="0.1">
      <c r="A168" s="170"/>
      <c r="B168" s="296"/>
      <c r="C168" s="302" t="s">
        <v>186</v>
      </c>
      <c r="D168" s="296"/>
      <c r="E168" s="297">
        <v>7144</v>
      </c>
      <c r="F168" s="62">
        <f t="shared" si="25"/>
        <v>6572.4800000000005</v>
      </c>
      <c r="G168" s="134">
        <f t="shared" si="20"/>
        <v>6286.72</v>
      </c>
      <c r="H168" s="134">
        <f t="shared" si="21"/>
        <v>5572.3200000000006</v>
      </c>
      <c r="I168" s="62">
        <f t="shared" si="22"/>
        <v>5429.4400000000005</v>
      </c>
      <c r="J168" s="62">
        <f t="shared" si="23"/>
        <v>5286.5599999999995</v>
      </c>
      <c r="K168" s="260">
        <f t="shared" si="24"/>
        <v>5072.24</v>
      </c>
      <c r="L168" s="262"/>
      <c r="M168" s="266"/>
      <c r="N168" s="168">
        <f t="shared" si="19"/>
        <v>0</v>
      </c>
      <c r="O168" s="200"/>
      <c r="P168" s="170"/>
    </row>
    <row r="169" spans="1:16" s="27" customFormat="1" ht="14.25" x14ac:dyDescent="0.1">
      <c r="A169" s="170"/>
      <c r="B169" s="296"/>
      <c r="C169" s="302" t="s">
        <v>187</v>
      </c>
      <c r="D169" s="296"/>
      <c r="E169" s="297">
        <v>8277</v>
      </c>
      <c r="F169" s="134">
        <f t="shared" si="25"/>
        <v>7614.84</v>
      </c>
      <c r="G169" s="134">
        <f t="shared" si="20"/>
        <v>7283.76</v>
      </c>
      <c r="H169" s="62">
        <f t="shared" si="21"/>
        <v>6456.06</v>
      </c>
      <c r="I169" s="134">
        <f t="shared" si="22"/>
        <v>6290.52</v>
      </c>
      <c r="J169" s="62">
        <f t="shared" si="23"/>
        <v>6124.98</v>
      </c>
      <c r="K169" s="168">
        <f t="shared" si="24"/>
        <v>5876.67</v>
      </c>
      <c r="L169" s="262"/>
      <c r="M169" s="266"/>
      <c r="N169" s="168">
        <f t="shared" si="19"/>
        <v>0</v>
      </c>
      <c r="O169" s="200"/>
      <c r="P169" s="170"/>
    </row>
    <row r="170" spans="1:16" s="27" customFormat="1" ht="14.25" x14ac:dyDescent="0.1">
      <c r="A170" s="170"/>
      <c r="B170" s="296"/>
      <c r="C170" s="302" t="s">
        <v>188</v>
      </c>
      <c r="D170" s="296"/>
      <c r="E170" s="297">
        <v>10222</v>
      </c>
      <c r="F170" s="134">
        <f t="shared" si="25"/>
        <v>9404.24</v>
      </c>
      <c r="G170" s="134">
        <f t="shared" si="20"/>
        <v>8995.36</v>
      </c>
      <c r="H170" s="134">
        <f t="shared" si="21"/>
        <v>7973.16</v>
      </c>
      <c r="I170" s="62">
        <f t="shared" si="22"/>
        <v>7768.72</v>
      </c>
      <c r="J170" s="134">
        <f t="shared" si="23"/>
        <v>7564.28</v>
      </c>
      <c r="K170" s="260">
        <f t="shared" si="24"/>
        <v>7257.62</v>
      </c>
      <c r="L170" s="262"/>
      <c r="M170" s="266"/>
      <c r="N170" s="168">
        <f t="shared" si="19"/>
        <v>0</v>
      </c>
      <c r="O170" s="200"/>
      <c r="P170" s="170"/>
    </row>
    <row r="171" spans="1:16" s="27" customFormat="1" ht="14.25" x14ac:dyDescent="0.1">
      <c r="A171" s="170"/>
      <c r="B171" s="296"/>
      <c r="C171" s="302" t="s">
        <v>189</v>
      </c>
      <c r="D171" s="296"/>
      <c r="E171" s="297">
        <v>10526</v>
      </c>
      <c r="F171" s="62">
        <f t="shared" si="25"/>
        <v>9683.92</v>
      </c>
      <c r="G171" s="134">
        <f t="shared" si="20"/>
        <v>9262.8799999999992</v>
      </c>
      <c r="H171" s="62">
        <f t="shared" si="21"/>
        <v>8210.2800000000007</v>
      </c>
      <c r="I171" s="62">
        <f t="shared" si="22"/>
        <v>7999.76</v>
      </c>
      <c r="J171" s="62">
        <f t="shared" si="23"/>
        <v>7789.24</v>
      </c>
      <c r="K171" s="168">
        <f t="shared" si="24"/>
        <v>7473.46</v>
      </c>
      <c r="L171" s="262"/>
      <c r="M171" s="266"/>
      <c r="N171" s="168">
        <f t="shared" si="19"/>
        <v>0</v>
      </c>
      <c r="O171" s="200"/>
      <c r="P171" s="170"/>
    </row>
    <row r="172" spans="1:16" s="27" customFormat="1" ht="14.25" x14ac:dyDescent="0.1">
      <c r="A172" s="170"/>
      <c r="B172" s="296"/>
      <c r="C172" s="302" t="s">
        <v>190</v>
      </c>
      <c r="D172" s="296"/>
      <c r="E172" s="297">
        <v>25793</v>
      </c>
      <c r="F172" s="134">
        <f t="shared" si="25"/>
        <v>23729.56</v>
      </c>
      <c r="G172" s="134">
        <f t="shared" si="20"/>
        <v>22697.84</v>
      </c>
      <c r="H172" s="134">
        <f t="shared" si="21"/>
        <v>20118.54</v>
      </c>
      <c r="I172" s="134">
        <f t="shared" si="22"/>
        <v>19602.68</v>
      </c>
      <c r="J172" s="62">
        <f t="shared" si="23"/>
        <v>19086.82</v>
      </c>
      <c r="K172" s="260">
        <f t="shared" si="24"/>
        <v>18313.03</v>
      </c>
      <c r="L172" s="262"/>
      <c r="M172" s="266"/>
      <c r="N172" s="168">
        <f t="shared" si="19"/>
        <v>0</v>
      </c>
      <c r="O172" s="200"/>
      <c r="P172" s="170"/>
    </row>
    <row r="173" spans="1:16" s="27" customFormat="1" ht="14.25" x14ac:dyDescent="0.1">
      <c r="A173" s="170"/>
      <c r="B173" s="296"/>
      <c r="C173" s="302" t="s">
        <v>191</v>
      </c>
      <c r="D173" s="296"/>
      <c r="E173" s="297">
        <v>10747</v>
      </c>
      <c r="F173" s="134">
        <f t="shared" si="25"/>
        <v>9887.24</v>
      </c>
      <c r="G173" s="134">
        <f t="shared" si="20"/>
        <v>9457.36</v>
      </c>
      <c r="H173" s="62">
        <f t="shared" si="21"/>
        <v>8382.66</v>
      </c>
      <c r="I173" s="62">
        <f t="shared" si="22"/>
        <v>8167.72</v>
      </c>
      <c r="J173" s="134">
        <f t="shared" si="23"/>
        <v>7952.78</v>
      </c>
      <c r="K173" s="168">
        <f t="shared" si="24"/>
        <v>7630.37</v>
      </c>
      <c r="L173" s="262"/>
      <c r="M173" s="266"/>
      <c r="N173" s="168">
        <f t="shared" si="19"/>
        <v>0</v>
      </c>
      <c r="O173" s="200"/>
      <c r="P173" s="170"/>
    </row>
    <row r="174" spans="1:16" s="27" customFormat="1" ht="14.25" x14ac:dyDescent="0.1">
      <c r="A174" s="170"/>
      <c r="B174" s="296"/>
      <c r="C174" s="302" t="s">
        <v>192</v>
      </c>
      <c r="D174" s="306"/>
      <c r="E174" s="297">
        <v>5235</v>
      </c>
      <c r="F174" s="62">
        <f t="shared" si="25"/>
        <v>4816.2</v>
      </c>
      <c r="G174" s="134">
        <f t="shared" si="20"/>
        <v>4606.8</v>
      </c>
      <c r="H174" s="134">
        <f t="shared" si="21"/>
        <v>4083.3</v>
      </c>
      <c r="I174" s="62">
        <f t="shared" si="22"/>
        <v>3978.6</v>
      </c>
      <c r="J174" s="62">
        <f t="shared" si="23"/>
        <v>3873.9</v>
      </c>
      <c r="K174" s="260">
        <f t="shared" si="24"/>
        <v>3716.85</v>
      </c>
      <c r="L174" s="262"/>
      <c r="M174" s="266"/>
      <c r="N174" s="168">
        <f t="shared" si="19"/>
        <v>0</v>
      </c>
      <c r="O174" s="200"/>
      <c r="P174" s="170"/>
    </row>
    <row r="175" spans="1:16" s="27" customFormat="1" ht="14.25" x14ac:dyDescent="0.1">
      <c r="A175" s="170"/>
      <c r="B175" s="301"/>
      <c r="C175" s="303"/>
      <c r="D175" s="301"/>
      <c r="E175" s="304"/>
      <c r="F175" s="307"/>
      <c r="G175" s="307"/>
      <c r="H175" s="308"/>
      <c r="I175" s="307"/>
      <c r="J175" s="308"/>
      <c r="K175" s="309"/>
      <c r="L175" s="311"/>
      <c r="M175" s="312"/>
      <c r="N175" s="168">
        <f t="shared" si="19"/>
        <v>0</v>
      </c>
      <c r="O175" s="200"/>
      <c r="P175" s="170"/>
    </row>
    <row r="176" spans="1:16" s="27" customFormat="1" ht="14.25" x14ac:dyDescent="0.1">
      <c r="A176" s="170"/>
      <c r="B176" s="296"/>
      <c r="C176" s="302" t="s">
        <v>193</v>
      </c>
      <c r="D176" s="296"/>
      <c r="E176" s="297">
        <v>3160</v>
      </c>
      <c r="F176" s="134">
        <f t="shared" si="25"/>
        <v>2907.2000000000003</v>
      </c>
      <c r="G176" s="134">
        <f t="shared" si="20"/>
        <v>2780.8</v>
      </c>
      <c r="H176" s="134">
        <f t="shared" si="21"/>
        <v>2464.8000000000002</v>
      </c>
      <c r="I176" s="62">
        <f t="shared" si="22"/>
        <v>2401.6</v>
      </c>
      <c r="J176" s="134">
        <f t="shared" si="23"/>
        <v>2338.4</v>
      </c>
      <c r="K176" s="260">
        <f t="shared" si="24"/>
        <v>2243.6</v>
      </c>
      <c r="L176" s="262"/>
      <c r="M176" s="266"/>
      <c r="N176" s="168">
        <f t="shared" si="19"/>
        <v>0</v>
      </c>
      <c r="O176" s="200"/>
      <c r="P176" s="170"/>
    </row>
    <row r="177" spans="1:16" s="27" customFormat="1" ht="14.25" x14ac:dyDescent="0.1">
      <c r="A177" s="170"/>
      <c r="B177" s="296"/>
      <c r="C177" s="302" t="s">
        <v>194</v>
      </c>
      <c r="D177" s="296"/>
      <c r="E177" s="297">
        <v>36388</v>
      </c>
      <c r="F177" s="62">
        <f t="shared" si="25"/>
        <v>33476.959999999999</v>
      </c>
      <c r="G177" s="134">
        <f t="shared" si="20"/>
        <v>32021.439999999999</v>
      </c>
      <c r="H177" s="62">
        <f t="shared" si="21"/>
        <v>28382.639999999999</v>
      </c>
      <c r="I177" s="62">
        <f t="shared" si="22"/>
        <v>27654.880000000001</v>
      </c>
      <c r="J177" s="62">
        <f t="shared" si="23"/>
        <v>26927.119999999999</v>
      </c>
      <c r="K177" s="168">
        <f t="shared" si="24"/>
        <v>25835.48</v>
      </c>
      <c r="L177" s="262"/>
      <c r="M177" s="266"/>
      <c r="N177" s="168">
        <f t="shared" si="19"/>
        <v>0</v>
      </c>
      <c r="O177" s="200"/>
      <c r="P177" s="170"/>
    </row>
    <row r="178" spans="1:16" s="27" customFormat="1" ht="14.25" x14ac:dyDescent="0.1">
      <c r="A178" s="170"/>
      <c r="B178" s="296"/>
      <c r="C178" s="302" t="s">
        <v>195</v>
      </c>
      <c r="D178" s="296"/>
      <c r="E178" s="297">
        <v>47880</v>
      </c>
      <c r="F178" s="134">
        <f t="shared" si="25"/>
        <v>44049.599999999999</v>
      </c>
      <c r="G178" s="134">
        <f t="shared" si="20"/>
        <v>42134.400000000001</v>
      </c>
      <c r="H178" s="134">
        <f t="shared" si="21"/>
        <v>37346.400000000001</v>
      </c>
      <c r="I178" s="134">
        <f t="shared" si="22"/>
        <v>36388.800000000003</v>
      </c>
      <c r="J178" s="62">
        <f t="shared" si="23"/>
        <v>35431.199999999997</v>
      </c>
      <c r="K178" s="260">
        <f t="shared" si="24"/>
        <v>33994.799999999996</v>
      </c>
      <c r="L178" s="262"/>
      <c r="M178" s="266"/>
      <c r="N178" s="168">
        <f t="shared" si="19"/>
        <v>0</v>
      </c>
      <c r="O178" s="200"/>
      <c r="P178" s="170"/>
    </row>
    <row r="179" spans="1:16" s="27" customFormat="1" ht="14.25" x14ac:dyDescent="0.1">
      <c r="A179" s="170"/>
      <c r="B179" s="296"/>
      <c r="C179" s="302" t="s">
        <v>196</v>
      </c>
      <c r="D179" s="296"/>
      <c r="E179" s="297">
        <v>2736</v>
      </c>
      <c r="F179" s="134">
        <f t="shared" si="25"/>
        <v>2517.12</v>
      </c>
      <c r="G179" s="134">
        <f t="shared" si="20"/>
        <v>2407.6799999999998</v>
      </c>
      <c r="H179" s="62">
        <f t="shared" si="21"/>
        <v>2134.08</v>
      </c>
      <c r="I179" s="62">
        <f t="shared" si="22"/>
        <v>2079.36</v>
      </c>
      <c r="J179" s="134">
        <f t="shared" si="23"/>
        <v>2024.6399999999999</v>
      </c>
      <c r="K179" s="168">
        <f t="shared" si="24"/>
        <v>1942.56</v>
      </c>
      <c r="L179" s="262"/>
      <c r="M179" s="266"/>
      <c r="N179" s="168">
        <f t="shared" si="19"/>
        <v>0</v>
      </c>
      <c r="O179" s="200"/>
      <c r="P179" s="170"/>
    </row>
    <row r="180" spans="1:16" s="27" customFormat="1" ht="14.25" x14ac:dyDescent="0.1">
      <c r="A180" s="170"/>
      <c r="B180" s="296"/>
      <c r="C180" s="302" t="s">
        <v>197</v>
      </c>
      <c r="D180" s="296"/>
      <c r="E180" s="297">
        <v>3447</v>
      </c>
      <c r="F180" s="62">
        <f t="shared" si="25"/>
        <v>3171.2400000000002</v>
      </c>
      <c r="G180" s="134">
        <f t="shared" si="20"/>
        <v>3033.36</v>
      </c>
      <c r="H180" s="134">
        <f t="shared" si="21"/>
        <v>2688.6600000000003</v>
      </c>
      <c r="I180" s="62">
        <f t="shared" si="22"/>
        <v>2619.7200000000003</v>
      </c>
      <c r="J180" s="62">
        <f t="shared" si="23"/>
        <v>2550.7799999999997</v>
      </c>
      <c r="K180" s="260">
        <f t="shared" si="24"/>
        <v>2447.37</v>
      </c>
      <c r="L180" s="262"/>
      <c r="M180" s="266"/>
      <c r="N180" s="168">
        <f t="shared" si="19"/>
        <v>0</v>
      </c>
      <c r="O180" s="200"/>
      <c r="P180" s="170"/>
    </row>
    <row r="181" spans="1:16" s="27" customFormat="1" ht="14.25" x14ac:dyDescent="0.1">
      <c r="A181" s="170"/>
      <c r="B181" s="296"/>
      <c r="C181" s="302" t="s">
        <v>198</v>
      </c>
      <c r="D181" s="296"/>
      <c r="E181" s="297">
        <v>2682</v>
      </c>
      <c r="F181" s="134">
        <f t="shared" si="25"/>
        <v>2467.44</v>
      </c>
      <c r="G181" s="134">
        <f t="shared" si="20"/>
        <v>2360.16</v>
      </c>
      <c r="H181" s="62">
        <f t="shared" si="21"/>
        <v>2091.96</v>
      </c>
      <c r="I181" s="134">
        <f t="shared" si="22"/>
        <v>2038.32</v>
      </c>
      <c r="J181" s="62">
        <f t="shared" si="23"/>
        <v>1984.68</v>
      </c>
      <c r="K181" s="168">
        <f t="shared" si="24"/>
        <v>1904.2199999999998</v>
      </c>
      <c r="L181" s="262"/>
      <c r="M181" s="266"/>
      <c r="N181" s="168">
        <f t="shared" si="19"/>
        <v>0</v>
      </c>
      <c r="O181" s="200"/>
      <c r="P181" s="170"/>
    </row>
    <row r="182" spans="1:16" s="27" customFormat="1" ht="14.25" x14ac:dyDescent="0.1">
      <c r="A182" s="170"/>
      <c r="B182" s="296"/>
      <c r="C182" s="302" t="s">
        <v>199</v>
      </c>
      <c r="D182" s="296"/>
      <c r="E182" s="297">
        <v>11638</v>
      </c>
      <c r="F182" s="134">
        <f t="shared" si="25"/>
        <v>10706.960000000001</v>
      </c>
      <c r="G182" s="134">
        <f t="shared" si="20"/>
        <v>10241.44</v>
      </c>
      <c r="H182" s="134">
        <f t="shared" si="21"/>
        <v>9077.64</v>
      </c>
      <c r="I182" s="62">
        <f t="shared" si="22"/>
        <v>8844.8799999999992</v>
      </c>
      <c r="J182" s="134">
        <f t="shared" si="23"/>
        <v>8612.1200000000008</v>
      </c>
      <c r="K182" s="260">
        <f t="shared" si="24"/>
        <v>8262.98</v>
      </c>
      <c r="L182" s="262"/>
      <c r="M182" s="266"/>
      <c r="N182" s="168">
        <f t="shared" si="19"/>
        <v>0</v>
      </c>
      <c r="O182" s="200"/>
      <c r="P182" s="170"/>
    </row>
    <row r="183" spans="1:16" s="27" customFormat="1" ht="14.25" x14ac:dyDescent="0.1">
      <c r="A183" s="170"/>
      <c r="B183" s="296"/>
      <c r="C183" s="302" t="s">
        <v>200</v>
      </c>
      <c r="D183" s="296"/>
      <c r="E183" s="297">
        <v>3420</v>
      </c>
      <c r="F183" s="62">
        <f t="shared" si="25"/>
        <v>3146.4</v>
      </c>
      <c r="G183" s="134">
        <f t="shared" si="20"/>
        <v>3009.6</v>
      </c>
      <c r="H183" s="62">
        <f t="shared" si="21"/>
        <v>2667.6</v>
      </c>
      <c r="I183" s="62">
        <f t="shared" si="22"/>
        <v>2599.1999999999998</v>
      </c>
      <c r="J183" s="62">
        <f t="shared" si="23"/>
        <v>2530.8000000000002</v>
      </c>
      <c r="K183" s="168">
        <f t="shared" si="24"/>
        <v>2428.1999999999998</v>
      </c>
      <c r="L183" s="262"/>
      <c r="M183" s="266"/>
      <c r="N183" s="168">
        <f t="shared" si="19"/>
        <v>0</v>
      </c>
      <c r="O183" s="200"/>
      <c r="P183" s="170"/>
    </row>
    <row r="184" spans="1:16" s="27" customFormat="1" ht="14.25" x14ac:dyDescent="0.1">
      <c r="A184" s="170"/>
      <c r="B184" s="296"/>
      <c r="C184" s="302" t="s">
        <v>201</v>
      </c>
      <c r="D184" s="296"/>
      <c r="E184" s="297">
        <v>4241</v>
      </c>
      <c r="F184" s="134">
        <f t="shared" si="25"/>
        <v>3901.7200000000003</v>
      </c>
      <c r="G184" s="134">
        <f t="shared" si="20"/>
        <v>3732.08</v>
      </c>
      <c r="H184" s="134">
        <f t="shared" si="21"/>
        <v>3307.98</v>
      </c>
      <c r="I184" s="134">
        <f t="shared" si="22"/>
        <v>3223.16</v>
      </c>
      <c r="J184" s="62">
        <f t="shared" si="23"/>
        <v>3138.34</v>
      </c>
      <c r="K184" s="260">
        <f t="shared" si="24"/>
        <v>3011.1099999999997</v>
      </c>
      <c r="L184" s="262"/>
      <c r="M184" s="266"/>
      <c r="N184" s="168">
        <f t="shared" si="19"/>
        <v>0</v>
      </c>
      <c r="O184" s="200"/>
      <c r="P184" s="170"/>
    </row>
    <row r="185" spans="1:16" s="27" customFormat="1" ht="14.25" x14ac:dyDescent="0.1">
      <c r="A185" s="170"/>
      <c r="B185" s="296"/>
      <c r="C185" s="302" t="s">
        <v>202</v>
      </c>
      <c r="D185" s="5"/>
      <c r="E185" s="297">
        <v>2330</v>
      </c>
      <c r="F185" s="134">
        <f t="shared" si="25"/>
        <v>2143.6</v>
      </c>
      <c r="G185" s="134">
        <f t="shared" si="20"/>
        <v>2050.4</v>
      </c>
      <c r="H185" s="62">
        <f t="shared" si="21"/>
        <v>1817.4</v>
      </c>
      <c r="I185" s="62">
        <f t="shared" si="22"/>
        <v>1770.8</v>
      </c>
      <c r="J185" s="134">
        <f t="shared" si="23"/>
        <v>1724.2</v>
      </c>
      <c r="K185" s="168">
        <f t="shared" si="24"/>
        <v>1654.3</v>
      </c>
      <c r="L185" s="262"/>
      <c r="M185" s="266"/>
      <c r="N185" s="168">
        <f t="shared" si="19"/>
        <v>0</v>
      </c>
      <c r="O185" s="200"/>
      <c r="P185" s="170"/>
    </row>
    <row r="186" spans="1:16" s="27" customFormat="1" ht="24.75" customHeight="1" thickBot="1" x14ac:dyDescent="0.25">
      <c r="A186" s="170"/>
      <c r="B186" s="170"/>
      <c r="C186" s="170"/>
      <c r="D186" s="173"/>
      <c r="E186" s="173"/>
      <c r="F186" s="173"/>
      <c r="G186" s="173"/>
      <c r="H186" s="173"/>
      <c r="I186" s="173"/>
      <c r="J186" s="173"/>
      <c r="K186" s="173"/>
      <c r="L186" s="173"/>
      <c r="M186" s="270" t="s">
        <v>136</v>
      </c>
      <c r="N186" s="310">
        <f>SUM(N14:N185)</f>
        <v>0</v>
      </c>
      <c r="O186" s="200"/>
      <c r="P186" s="170"/>
    </row>
    <row r="187" spans="1:16" s="27" customFormat="1" x14ac:dyDescent="0.1">
      <c r="A187" s="170"/>
      <c r="B187" s="170"/>
      <c r="C187" s="170"/>
      <c r="D187" s="173"/>
      <c r="E187" s="173"/>
      <c r="F187" s="173"/>
      <c r="G187" s="173"/>
      <c r="H187" s="173"/>
      <c r="I187" s="173"/>
      <c r="J187" s="173"/>
      <c r="K187" s="173"/>
      <c r="L187" s="173"/>
      <c r="M187" s="295"/>
      <c r="N187" s="197"/>
      <c r="O187" s="200"/>
      <c r="P187" s="170"/>
    </row>
    <row r="188" spans="1:16" s="27" customFormat="1" x14ac:dyDescent="0.1">
      <c r="A188" s="170"/>
      <c r="B188" s="170"/>
      <c r="C188" s="170"/>
      <c r="D188" s="173"/>
      <c r="E188" s="173"/>
      <c r="F188" s="173"/>
      <c r="G188" s="173"/>
      <c r="H188" s="173"/>
      <c r="I188" s="173"/>
      <c r="J188" s="173"/>
      <c r="K188" s="173"/>
      <c r="L188" s="173"/>
      <c r="M188" s="295"/>
      <c r="N188" s="197"/>
      <c r="O188" s="200"/>
      <c r="P188" s="170"/>
    </row>
    <row r="189" spans="1:16" s="27" customFormat="1" x14ac:dyDescent="0.1">
      <c r="D189" s="5"/>
      <c r="E189" s="5"/>
      <c r="F189" s="5"/>
      <c r="G189" s="5"/>
      <c r="H189" s="5"/>
      <c r="I189" s="5"/>
      <c r="J189" s="5"/>
      <c r="K189" s="5"/>
      <c r="L189" s="5"/>
      <c r="M189" s="65"/>
      <c r="N189" s="63"/>
      <c r="O189" s="64"/>
    </row>
    <row r="190" spans="1:16" s="27" customFormat="1" x14ac:dyDescent="0.1">
      <c r="D190" s="5"/>
      <c r="E190" s="5"/>
      <c r="F190" s="5"/>
      <c r="G190" s="5"/>
      <c r="H190" s="5"/>
      <c r="I190" s="5"/>
      <c r="J190" s="5"/>
      <c r="K190" s="5"/>
      <c r="L190" s="5"/>
      <c r="M190" s="65"/>
      <c r="N190" s="63"/>
      <c r="O190" s="64"/>
    </row>
    <row r="191" spans="1:16" s="27" customFormat="1" x14ac:dyDescent="0.1">
      <c r="D191" s="5"/>
      <c r="E191" s="5"/>
      <c r="F191" s="5"/>
      <c r="G191" s="5"/>
      <c r="H191" s="5"/>
      <c r="I191" s="5"/>
      <c r="J191" s="5"/>
      <c r="K191" s="5"/>
      <c r="L191" s="5"/>
      <c r="M191" s="65"/>
      <c r="N191" s="63"/>
      <c r="O191" s="64"/>
    </row>
    <row r="192" spans="1:16" s="27" customFormat="1" x14ac:dyDescent="0.1">
      <c r="D192" s="5"/>
      <c r="E192" s="5"/>
      <c r="F192" s="5"/>
      <c r="G192" s="5"/>
      <c r="H192" s="5"/>
      <c r="I192" s="5"/>
      <c r="J192" s="5"/>
      <c r="K192" s="5"/>
      <c r="L192" s="5"/>
      <c r="M192" s="65"/>
      <c r="N192" s="63"/>
      <c r="O192" s="64"/>
    </row>
    <row r="193" spans="4:15" s="27" customFormat="1" x14ac:dyDescent="0.1">
      <c r="D193" s="5"/>
      <c r="E193" s="5"/>
      <c r="F193" s="5"/>
      <c r="G193" s="5"/>
      <c r="H193" s="5"/>
      <c r="I193" s="5"/>
      <c r="J193" s="5"/>
      <c r="K193" s="5"/>
      <c r="L193" s="5"/>
      <c r="M193" s="65"/>
      <c r="N193" s="63"/>
      <c r="O193" s="64"/>
    </row>
    <row r="194" spans="4:15" s="27" customFormat="1" x14ac:dyDescent="0.1">
      <c r="D194" s="5"/>
      <c r="E194" s="5"/>
      <c r="F194" s="5"/>
      <c r="G194" s="5"/>
      <c r="H194" s="5"/>
      <c r="I194" s="5"/>
      <c r="J194" s="5"/>
      <c r="K194" s="5"/>
      <c r="L194" s="5"/>
      <c r="M194" s="65"/>
      <c r="N194" s="63"/>
      <c r="O194" s="64"/>
    </row>
    <row r="195" spans="4:15" s="27" customFormat="1" x14ac:dyDescent="0.1">
      <c r="D195" s="5"/>
      <c r="E195" s="5"/>
      <c r="F195" s="5"/>
      <c r="G195" s="5"/>
      <c r="H195" s="5"/>
      <c r="I195" s="5"/>
      <c r="J195" s="5"/>
      <c r="K195" s="5"/>
      <c r="L195" s="5"/>
      <c r="M195" s="65"/>
      <c r="N195" s="63"/>
      <c r="O195" s="64"/>
    </row>
    <row r="196" spans="4:15" s="27" customFormat="1" x14ac:dyDescent="0.1">
      <c r="D196" s="5"/>
      <c r="E196" s="5"/>
      <c r="F196" s="5"/>
      <c r="G196" s="5"/>
      <c r="H196" s="5"/>
      <c r="I196" s="5"/>
      <c r="J196" s="5"/>
      <c r="K196" s="5"/>
      <c r="L196" s="5"/>
      <c r="M196" s="65"/>
      <c r="N196" s="63"/>
      <c r="O196" s="64"/>
    </row>
    <row r="197" spans="4:15" s="27" customFormat="1" x14ac:dyDescent="0.1">
      <c r="D197" s="5"/>
      <c r="E197" s="5"/>
      <c r="F197" s="5"/>
      <c r="G197" s="5"/>
      <c r="H197" s="5"/>
      <c r="I197" s="5"/>
      <c r="J197" s="5"/>
      <c r="K197" s="5"/>
      <c r="L197" s="5"/>
      <c r="M197" s="65"/>
      <c r="N197" s="63"/>
      <c r="O197" s="64"/>
    </row>
    <row r="198" spans="4:15" s="27" customFormat="1" x14ac:dyDescent="0.1">
      <c r="D198" s="5"/>
      <c r="E198" s="5"/>
      <c r="F198" s="5"/>
      <c r="G198" s="5"/>
      <c r="H198" s="5"/>
      <c r="I198" s="5"/>
      <c r="J198" s="5"/>
      <c r="K198" s="5"/>
      <c r="L198" s="5"/>
      <c r="M198" s="65"/>
      <c r="N198" s="63"/>
      <c r="O198" s="64"/>
    </row>
    <row r="199" spans="4:15" s="27" customFormat="1" x14ac:dyDescent="0.1">
      <c r="D199" s="5"/>
      <c r="E199" s="5"/>
      <c r="F199" s="5"/>
      <c r="G199" s="5"/>
      <c r="H199" s="5"/>
      <c r="I199" s="5"/>
      <c r="J199" s="5"/>
      <c r="K199" s="5"/>
      <c r="L199" s="5"/>
      <c r="M199" s="65"/>
      <c r="N199" s="63"/>
      <c r="O199" s="64"/>
    </row>
    <row r="200" spans="4:15" s="27" customFormat="1" x14ac:dyDescent="0.1">
      <c r="D200" s="5"/>
      <c r="E200" s="5"/>
      <c r="F200" s="5"/>
      <c r="G200" s="5"/>
      <c r="H200" s="5"/>
      <c r="I200" s="5"/>
      <c r="J200" s="5"/>
      <c r="K200" s="5"/>
      <c r="L200" s="5"/>
      <c r="M200" s="65"/>
      <c r="N200" s="63"/>
      <c r="O200" s="64"/>
    </row>
    <row r="201" spans="4:15" s="27" customFormat="1" x14ac:dyDescent="0.1">
      <c r="D201" s="5"/>
      <c r="E201" s="5"/>
      <c r="F201" s="5"/>
      <c r="G201" s="5"/>
      <c r="H201" s="5"/>
      <c r="I201" s="5"/>
      <c r="J201" s="5"/>
      <c r="K201" s="5"/>
      <c r="L201" s="5"/>
      <c r="M201" s="65"/>
      <c r="N201" s="63"/>
      <c r="O201" s="64"/>
    </row>
    <row r="202" spans="4:15" s="27" customFormat="1" x14ac:dyDescent="0.1">
      <c r="D202" s="5"/>
      <c r="E202" s="5"/>
      <c r="F202" s="5"/>
      <c r="G202" s="5"/>
      <c r="H202" s="5"/>
      <c r="I202" s="5"/>
      <c r="J202" s="5"/>
      <c r="K202" s="5"/>
      <c r="L202" s="5"/>
      <c r="M202" s="65"/>
      <c r="N202" s="63"/>
      <c r="O202" s="64"/>
    </row>
    <row r="203" spans="4:15" s="27" customFormat="1" x14ac:dyDescent="0.1">
      <c r="D203" s="5"/>
      <c r="E203" s="5"/>
      <c r="F203" s="5"/>
      <c r="G203" s="5"/>
      <c r="H203" s="5"/>
      <c r="I203" s="5"/>
      <c r="J203" s="5"/>
      <c r="K203" s="5"/>
      <c r="L203" s="5"/>
      <c r="M203" s="65"/>
      <c r="N203" s="63"/>
      <c r="O203" s="64"/>
    </row>
    <row r="204" spans="4:15" s="27" customFormat="1" x14ac:dyDescent="0.1">
      <c r="D204" s="5"/>
      <c r="E204" s="5"/>
      <c r="F204" s="5"/>
      <c r="G204" s="5"/>
      <c r="H204" s="5"/>
      <c r="I204" s="5"/>
      <c r="J204" s="5"/>
      <c r="K204" s="5"/>
      <c r="L204" s="5"/>
      <c r="M204" s="65"/>
      <c r="N204" s="63"/>
      <c r="O204" s="64"/>
    </row>
    <row r="205" spans="4:15" s="27" customFormat="1" x14ac:dyDescent="0.1">
      <c r="D205" s="5"/>
      <c r="E205" s="5"/>
      <c r="F205" s="5"/>
      <c r="G205" s="5"/>
      <c r="H205" s="5"/>
      <c r="I205" s="5"/>
      <c r="J205" s="5"/>
      <c r="K205" s="5"/>
      <c r="L205" s="5"/>
      <c r="M205" s="65"/>
      <c r="N205" s="63"/>
      <c r="O205" s="64"/>
    </row>
    <row r="206" spans="4:15" s="27" customFormat="1" x14ac:dyDescent="0.1">
      <c r="D206" s="5"/>
      <c r="E206" s="5"/>
      <c r="F206" s="5"/>
      <c r="G206" s="5"/>
      <c r="H206" s="5"/>
      <c r="I206" s="5"/>
      <c r="J206" s="5"/>
      <c r="K206" s="5"/>
      <c r="L206" s="5"/>
      <c r="M206" s="65"/>
      <c r="N206" s="63"/>
      <c r="O206" s="64"/>
    </row>
    <row r="207" spans="4:15" s="27" customFormat="1" x14ac:dyDescent="0.1">
      <c r="D207" s="5"/>
      <c r="E207" s="5"/>
      <c r="F207" s="5"/>
      <c r="G207" s="5"/>
      <c r="H207" s="5"/>
      <c r="I207" s="5"/>
      <c r="J207" s="5"/>
      <c r="K207" s="5"/>
      <c r="L207" s="5"/>
      <c r="M207" s="65"/>
      <c r="N207" s="63"/>
      <c r="O207" s="64"/>
    </row>
    <row r="208" spans="4:15" s="27" customFormat="1" x14ac:dyDescent="0.1">
      <c r="D208" s="5"/>
      <c r="E208" s="5"/>
      <c r="F208" s="5"/>
      <c r="G208" s="5"/>
      <c r="H208" s="5"/>
      <c r="I208" s="5"/>
      <c r="J208" s="5"/>
      <c r="K208" s="5"/>
      <c r="L208" s="5"/>
      <c r="M208" s="65"/>
      <c r="N208" s="63"/>
      <c r="O208" s="64"/>
    </row>
    <row r="209" spans="4:15" s="27" customFormat="1" x14ac:dyDescent="0.1">
      <c r="D209" s="5"/>
      <c r="E209" s="5"/>
      <c r="F209" s="5"/>
      <c r="G209" s="5"/>
      <c r="H209" s="5"/>
      <c r="I209" s="5"/>
      <c r="J209" s="5"/>
      <c r="K209" s="5"/>
      <c r="L209" s="5"/>
      <c r="M209" s="65"/>
      <c r="N209" s="63"/>
      <c r="O209" s="64"/>
    </row>
    <row r="210" spans="4:15" s="27" customFormat="1" x14ac:dyDescent="0.1">
      <c r="D210" s="5"/>
      <c r="E210" s="5"/>
      <c r="F210" s="5"/>
      <c r="G210" s="5"/>
      <c r="H210" s="5"/>
      <c r="I210" s="5"/>
      <c r="J210" s="5"/>
      <c r="K210" s="5"/>
      <c r="L210" s="5"/>
      <c r="M210" s="65"/>
      <c r="N210" s="63"/>
      <c r="O210" s="64"/>
    </row>
    <row r="211" spans="4:15" s="27" customFormat="1" x14ac:dyDescent="0.1">
      <c r="D211" s="5"/>
      <c r="E211" s="5"/>
      <c r="F211" s="5"/>
      <c r="G211" s="5"/>
      <c r="H211" s="5"/>
      <c r="I211" s="5"/>
      <c r="J211" s="5"/>
      <c r="K211" s="5"/>
      <c r="L211" s="5"/>
      <c r="M211" s="65"/>
      <c r="N211" s="63"/>
      <c r="O211" s="64"/>
    </row>
    <row r="212" spans="4:15" s="27" customFormat="1" x14ac:dyDescent="0.1">
      <c r="D212" s="5"/>
      <c r="E212" s="5"/>
      <c r="F212" s="5"/>
      <c r="G212" s="5"/>
      <c r="H212" s="5"/>
      <c r="I212" s="5"/>
      <c r="J212" s="5"/>
      <c r="K212" s="5"/>
      <c r="L212" s="5"/>
      <c r="M212" s="65"/>
      <c r="N212" s="63"/>
      <c r="O212" s="64"/>
    </row>
    <row r="213" spans="4:15" s="27" customFormat="1" x14ac:dyDescent="0.1">
      <c r="D213" s="5"/>
      <c r="E213" s="5"/>
      <c r="F213" s="5"/>
      <c r="G213" s="5"/>
      <c r="H213" s="5"/>
      <c r="I213" s="5"/>
      <c r="J213" s="5"/>
      <c r="K213" s="5"/>
      <c r="L213" s="5"/>
      <c r="M213" s="65"/>
      <c r="N213" s="63"/>
      <c r="O213" s="64"/>
    </row>
    <row r="214" spans="4:15" s="27" customFormat="1" x14ac:dyDescent="0.1">
      <c r="D214" s="5"/>
      <c r="E214" s="5"/>
      <c r="F214" s="5"/>
      <c r="G214" s="5"/>
      <c r="H214" s="5"/>
      <c r="I214" s="5"/>
      <c r="J214" s="5"/>
      <c r="K214" s="5"/>
      <c r="L214" s="5"/>
      <c r="M214" s="65"/>
      <c r="N214" s="63"/>
      <c r="O214" s="64"/>
    </row>
    <row r="215" spans="4:15" s="27" customFormat="1" x14ac:dyDescent="0.1">
      <c r="D215" s="5"/>
      <c r="E215" s="5"/>
      <c r="F215" s="5"/>
      <c r="G215" s="5"/>
      <c r="H215" s="5"/>
      <c r="I215" s="5"/>
      <c r="J215" s="5"/>
      <c r="K215" s="5"/>
      <c r="L215" s="5"/>
      <c r="M215" s="65"/>
      <c r="N215" s="63"/>
      <c r="O215" s="64"/>
    </row>
    <row r="216" spans="4:15" s="27" customFormat="1" x14ac:dyDescent="0.1">
      <c r="D216" s="5"/>
      <c r="E216" s="5"/>
      <c r="F216" s="5"/>
      <c r="G216" s="5"/>
      <c r="H216" s="5"/>
      <c r="I216" s="5"/>
      <c r="J216" s="5"/>
      <c r="K216" s="5"/>
      <c r="L216" s="5"/>
      <c r="M216" s="65"/>
      <c r="N216" s="63"/>
      <c r="O216" s="64"/>
    </row>
    <row r="217" spans="4:15" s="27" customFormat="1" x14ac:dyDescent="0.1">
      <c r="D217" s="5"/>
      <c r="E217" s="5"/>
      <c r="F217" s="5"/>
      <c r="G217" s="5"/>
      <c r="H217" s="5"/>
      <c r="I217" s="5"/>
      <c r="J217" s="5"/>
      <c r="K217" s="5"/>
      <c r="L217" s="5"/>
      <c r="M217" s="65"/>
      <c r="N217" s="63"/>
      <c r="O217" s="64"/>
    </row>
    <row r="218" spans="4:15" s="27" customFormat="1" x14ac:dyDescent="0.1">
      <c r="D218" s="5"/>
      <c r="E218" s="5"/>
      <c r="F218" s="5"/>
      <c r="G218" s="5"/>
      <c r="H218" s="5"/>
      <c r="I218" s="5"/>
      <c r="J218" s="5"/>
      <c r="K218" s="5"/>
      <c r="L218" s="5"/>
      <c r="M218" s="65"/>
      <c r="N218" s="63"/>
      <c r="O218" s="64"/>
    </row>
    <row r="219" spans="4:15" s="27" customFormat="1" x14ac:dyDescent="0.1">
      <c r="D219" s="5"/>
      <c r="E219" s="5"/>
      <c r="F219" s="5"/>
      <c r="G219" s="5"/>
      <c r="H219" s="5"/>
      <c r="I219" s="5"/>
      <c r="J219" s="5"/>
      <c r="K219" s="5"/>
      <c r="L219" s="5"/>
      <c r="M219" s="65"/>
      <c r="N219" s="63"/>
      <c r="O219" s="64"/>
    </row>
    <row r="220" spans="4:15" s="27" customFormat="1" x14ac:dyDescent="0.1">
      <c r="D220" s="5"/>
      <c r="E220" s="5"/>
      <c r="F220" s="5"/>
      <c r="G220" s="5"/>
      <c r="H220" s="5"/>
      <c r="I220" s="5"/>
      <c r="J220" s="5"/>
      <c r="K220" s="5"/>
      <c r="L220" s="5"/>
      <c r="M220" s="65"/>
      <c r="N220" s="63"/>
      <c r="O220" s="64"/>
    </row>
    <row r="221" spans="4:15" s="27" customFormat="1" x14ac:dyDescent="0.1">
      <c r="D221" s="5"/>
      <c r="E221" s="5"/>
      <c r="F221" s="5"/>
      <c r="G221" s="5"/>
      <c r="H221" s="5"/>
      <c r="I221" s="5"/>
      <c r="J221" s="5"/>
      <c r="K221" s="5"/>
      <c r="L221" s="5"/>
      <c r="M221" s="65"/>
      <c r="N221" s="63"/>
      <c r="O221" s="64"/>
    </row>
    <row r="222" spans="4:15" s="27" customFormat="1" x14ac:dyDescent="0.1">
      <c r="D222" s="5"/>
      <c r="E222" s="5"/>
      <c r="F222" s="5"/>
      <c r="G222" s="5"/>
      <c r="H222" s="5"/>
      <c r="I222" s="5"/>
      <c r="J222" s="5"/>
      <c r="K222" s="5"/>
      <c r="L222" s="5"/>
      <c r="M222" s="65"/>
      <c r="N222" s="63"/>
      <c r="O222" s="64"/>
    </row>
    <row r="223" spans="4:15" s="27" customFormat="1" x14ac:dyDescent="0.1">
      <c r="D223" s="5"/>
      <c r="E223" s="5"/>
      <c r="F223" s="5"/>
      <c r="G223" s="5"/>
      <c r="H223" s="5"/>
      <c r="I223" s="5"/>
      <c r="J223" s="5"/>
      <c r="K223" s="5"/>
      <c r="L223" s="5"/>
      <c r="M223" s="65"/>
      <c r="N223" s="63"/>
      <c r="O223" s="64"/>
    </row>
    <row r="224" spans="4:15" s="27" customFormat="1" x14ac:dyDescent="0.1">
      <c r="D224" s="5"/>
      <c r="E224" s="5"/>
      <c r="F224" s="5"/>
      <c r="G224" s="5"/>
      <c r="H224" s="5"/>
      <c r="I224" s="5"/>
      <c r="J224" s="5"/>
      <c r="K224" s="5"/>
      <c r="L224" s="5"/>
      <c r="M224" s="65"/>
      <c r="N224" s="63"/>
      <c r="O224" s="64"/>
    </row>
    <row r="225" spans="4:15" s="27" customFormat="1" x14ac:dyDescent="0.1">
      <c r="D225" s="5"/>
      <c r="E225" s="5"/>
      <c r="F225" s="5"/>
      <c r="G225" s="5"/>
      <c r="H225" s="5"/>
      <c r="I225" s="5"/>
      <c r="J225" s="5"/>
      <c r="K225" s="5"/>
      <c r="L225" s="5"/>
      <c r="M225" s="65"/>
      <c r="N225" s="63"/>
      <c r="O225" s="64"/>
    </row>
    <row r="226" spans="4:15" s="27" customFormat="1" x14ac:dyDescent="0.1">
      <c r="D226" s="5"/>
      <c r="E226" s="5"/>
      <c r="F226" s="5"/>
      <c r="G226" s="5"/>
      <c r="H226" s="5"/>
      <c r="I226" s="5"/>
      <c r="J226" s="5"/>
      <c r="K226" s="5"/>
      <c r="L226" s="5"/>
      <c r="M226" s="65"/>
      <c r="N226" s="63"/>
      <c r="O226" s="64"/>
    </row>
    <row r="227" spans="4:15" s="27" customFormat="1" x14ac:dyDescent="0.1">
      <c r="D227" s="5"/>
      <c r="E227" s="5"/>
      <c r="F227" s="5"/>
      <c r="G227" s="5"/>
      <c r="H227" s="5"/>
      <c r="I227" s="5"/>
      <c r="J227" s="5"/>
      <c r="K227" s="5"/>
      <c r="L227" s="5"/>
      <c r="M227" s="65"/>
      <c r="N227" s="63"/>
      <c r="O227" s="64"/>
    </row>
    <row r="228" spans="4:15" s="27" customFormat="1" x14ac:dyDescent="0.1">
      <c r="D228" s="5"/>
      <c r="E228" s="5"/>
      <c r="F228" s="5"/>
      <c r="G228" s="5"/>
      <c r="H228" s="5"/>
      <c r="I228" s="5"/>
      <c r="J228" s="5"/>
      <c r="K228" s="5"/>
      <c r="L228" s="5"/>
      <c r="M228" s="65"/>
      <c r="N228" s="63"/>
      <c r="O228" s="64"/>
    </row>
    <row r="229" spans="4:15" s="27" customFormat="1" x14ac:dyDescent="0.1">
      <c r="D229" s="5"/>
      <c r="E229" s="5"/>
      <c r="F229" s="5"/>
      <c r="G229" s="5"/>
      <c r="H229" s="5"/>
      <c r="I229" s="5"/>
      <c r="J229" s="5"/>
      <c r="K229" s="5"/>
      <c r="L229" s="5"/>
      <c r="M229" s="65"/>
      <c r="N229" s="63"/>
      <c r="O229" s="64"/>
    </row>
    <row r="230" spans="4:15" s="27" customFormat="1" x14ac:dyDescent="0.1">
      <c r="D230" s="5"/>
      <c r="E230" s="5"/>
      <c r="F230" s="5"/>
      <c r="G230" s="5"/>
      <c r="H230" s="5"/>
      <c r="I230" s="5"/>
      <c r="J230" s="5"/>
      <c r="K230" s="5"/>
      <c r="L230" s="5"/>
      <c r="M230" s="65"/>
      <c r="N230" s="63"/>
      <c r="O230" s="64"/>
    </row>
    <row r="231" spans="4:15" s="27" customFormat="1" x14ac:dyDescent="0.1">
      <c r="D231" s="5"/>
      <c r="E231" s="5"/>
      <c r="F231" s="5"/>
      <c r="G231" s="5"/>
      <c r="H231" s="5"/>
      <c r="I231" s="5"/>
      <c r="J231" s="5"/>
      <c r="K231" s="5"/>
      <c r="L231" s="5"/>
      <c r="M231" s="65"/>
      <c r="N231" s="63"/>
      <c r="O231" s="64"/>
    </row>
    <row r="232" spans="4:15" s="27" customFormat="1" x14ac:dyDescent="0.1">
      <c r="D232" s="5"/>
      <c r="E232" s="5"/>
      <c r="F232" s="5"/>
      <c r="G232" s="5"/>
      <c r="H232" s="5"/>
      <c r="I232" s="5"/>
      <c r="J232" s="5"/>
      <c r="K232" s="5"/>
      <c r="L232" s="5"/>
      <c r="M232" s="65"/>
      <c r="N232" s="63"/>
      <c r="O232" s="64"/>
    </row>
    <row r="233" spans="4:15" s="27" customFormat="1" x14ac:dyDescent="0.1">
      <c r="D233" s="5"/>
      <c r="E233" s="5"/>
      <c r="F233" s="5"/>
      <c r="G233" s="5"/>
      <c r="H233" s="5"/>
      <c r="I233" s="5"/>
      <c r="J233" s="5"/>
      <c r="K233" s="5"/>
      <c r="L233" s="5"/>
      <c r="M233" s="65"/>
      <c r="N233" s="63"/>
      <c r="O233" s="64"/>
    </row>
    <row r="234" spans="4:15" s="27" customFormat="1" x14ac:dyDescent="0.1">
      <c r="D234" s="5"/>
      <c r="E234" s="5"/>
      <c r="F234" s="5"/>
      <c r="G234" s="5"/>
      <c r="H234" s="5"/>
      <c r="I234" s="5"/>
      <c r="J234" s="5"/>
      <c r="K234" s="5"/>
      <c r="L234" s="5"/>
      <c r="M234" s="65"/>
      <c r="N234" s="63"/>
      <c r="O234" s="64"/>
    </row>
    <row r="235" spans="4:15" s="27" customFormat="1" x14ac:dyDescent="0.1">
      <c r="D235" s="5"/>
      <c r="E235" s="5"/>
      <c r="F235" s="5"/>
      <c r="G235" s="5"/>
      <c r="H235" s="5"/>
      <c r="I235" s="5"/>
      <c r="J235" s="5"/>
      <c r="K235" s="5"/>
      <c r="L235" s="5"/>
      <c r="M235" s="65"/>
      <c r="N235" s="63"/>
      <c r="O235" s="64"/>
    </row>
    <row r="236" spans="4:15" s="27" customFormat="1" x14ac:dyDescent="0.1">
      <c r="D236" s="5"/>
      <c r="E236" s="5"/>
      <c r="F236" s="5"/>
      <c r="G236" s="5"/>
      <c r="H236" s="5"/>
      <c r="I236" s="5"/>
      <c r="J236" s="5"/>
      <c r="K236" s="5"/>
      <c r="L236" s="5"/>
      <c r="M236" s="65"/>
      <c r="N236" s="63"/>
      <c r="O236" s="64"/>
    </row>
    <row r="237" spans="4:15" s="27" customFormat="1" x14ac:dyDescent="0.1">
      <c r="D237" s="5"/>
      <c r="E237" s="5"/>
      <c r="F237" s="5"/>
      <c r="G237" s="5"/>
      <c r="H237" s="5"/>
      <c r="I237" s="5"/>
      <c r="J237" s="5"/>
      <c r="K237" s="5"/>
      <c r="L237" s="5"/>
      <c r="M237" s="65"/>
      <c r="N237" s="63"/>
      <c r="O237" s="64"/>
    </row>
    <row r="238" spans="4:15" s="27" customFormat="1" x14ac:dyDescent="0.1">
      <c r="D238" s="5"/>
      <c r="E238" s="5"/>
      <c r="F238" s="5"/>
      <c r="G238" s="5"/>
      <c r="H238" s="5"/>
      <c r="I238" s="5"/>
      <c r="J238" s="5"/>
      <c r="K238" s="5"/>
      <c r="L238" s="5"/>
      <c r="M238" s="65"/>
      <c r="N238" s="63"/>
      <c r="O238" s="64"/>
    </row>
    <row r="239" spans="4:15" s="27" customFormat="1" x14ac:dyDescent="0.1">
      <c r="D239" s="5"/>
      <c r="E239" s="5"/>
      <c r="F239" s="5"/>
      <c r="G239" s="5"/>
      <c r="H239" s="5"/>
      <c r="I239" s="5"/>
      <c r="J239" s="5"/>
      <c r="K239" s="5"/>
      <c r="L239" s="5"/>
      <c r="M239" s="65"/>
      <c r="N239" s="63"/>
      <c r="O239" s="64"/>
    </row>
    <row r="240" spans="4:15" s="27" customFormat="1" x14ac:dyDescent="0.1">
      <c r="D240" s="5"/>
      <c r="E240" s="5"/>
      <c r="F240" s="5"/>
      <c r="G240" s="5"/>
      <c r="H240" s="5"/>
      <c r="I240" s="5"/>
      <c r="J240" s="5"/>
      <c r="K240" s="5"/>
      <c r="L240" s="5"/>
      <c r="M240" s="65"/>
      <c r="N240" s="63"/>
      <c r="O240" s="64"/>
    </row>
    <row r="241" spans="4:15" s="27" customFormat="1" x14ac:dyDescent="0.1">
      <c r="D241" s="5"/>
      <c r="E241" s="5"/>
      <c r="F241" s="5"/>
      <c r="G241" s="5"/>
      <c r="H241" s="5"/>
      <c r="I241" s="5"/>
      <c r="J241" s="5"/>
      <c r="K241" s="5"/>
      <c r="L241" s="5"/>
      <c r="M241" s="65"/>
      <c r="N241" s="63"/>
      <c r="O241" s="64"/>
    </row>
    <row r="242" spans="4:15" s="27" customFormat="1" x14ac:dyDescent="0.1">
      <c r="D242" s="5"/>
      <c r="E242" s="5"/>
      <c r="F242" s="5"/>
      <c r="G242" s="5"/>
      <c r="H242" s="5"/>
      <c r="I242" s="5"/>
      <c r="J242" s="5"/>
      <c r="K242" s="5"/>
      <c r="L242" s="5"/>
      <c r="M242" s="65"/>
      <c r="N242" s="63"/>
      <c r="O242" s="64"/>
    </row>
    <row r="243" spans="4:15" s="27" customFormat="1" x14ac:dyDescent="0.1">
      <c r="D243" s="5"/>
      <c r="E243" s="5"/>
      <c r="F243" s="5"/>
      <c r="G243" s="5"/>
      <c r="H243" s="5"/>
      <c r="I243" s="5"/>
      <c r="J243" s="5"/>
      <c r="K243" s="5"/>
      <c r="L243" s="5"/>
      <c r="M243" s="65"/>
      <c r="N243" s="63"/>
      <c r="O243" s="64"/>
    </row>
    <row r="244" spans="4:15" s="27" customFormat="1" x14ac:dyDescent="0.1">
      <c r="D244" s="5"/>
      <c r="E244" s="5"/>
      <c r="F244" s="5"/>
      <c r="G244" s="5"/>
      <c r="H244" s="5"/>
      <c r="I244" s="5"/>
      <c r="J244" s="5"/>
      <c r="K244" s="5"/>
      <c r="L244" s="5"/>
      <c r="M244" s="65"/>
      <c r="N244" s="63"/>
      <c r="O244" s="64"/>
    </row>
    <row r="245" spans="4:15" s="27" customFormat="1" x14ac:dyDescent="0.1">
      <c r="D245" s="5"/>
      <c r="E245" s="5"/>
      <c r="F245" s="5"/>
      <c r="G245" s="5"/>
      <c r="H245" s="5"/>
      <c r="I245" s="5"/>
      <c r="J245" s="5"/>
      <c r="K245" s="5"/>
      <c r="L245" s="5"/>
      <c r="M245" s="65"/>
      <c r="N245" s="63"/>
      <c r="O245" s="64"/>
    </row>
    <row r="246" spans="4:15" s="27" customFormat="1" x14ac:dyDescent="0.1">
      <c r="D246" s="5"/>
      <c r="E246" s="5"/>
      <c r="F246" s="5"/>
      <c r="G246" s="5"/>
      <c r="H246" s="5"/>
      <c r="I246" s="5"/>
      <c r="J246" s="5"/>
      <c r="K246" s="5"/>
      <c r="L246" s="5"/>
      <c r="M246" s="65"/>
      <c r="N246" s="63"/>
      <c r="O246" s="64"/>
    </row>
    <row r="247" spans="4:15" s="27" customFormat="1" x14ac:dyDescent="0.1">
      <c r="D247" s="5"/>
      <c r="E247" s="5"/>
      <c r="F247" s="5"/>
      <c r="G247" s="5"/>
      <c r="H247" s="5"/>
      <c r="I247" s="5"/>
      <c r="J247" s="5"/>
      <c r="K247" s="5"/>
      <c r="L247" s="5"/>
      <c r="M247" s="65"/>
      <c r="N247" s="63"/>
      <c r="O247" s="64"/>
    </row>
    <row r="248" spans="4:15" s="27" customFormat="1" x14ac:dyDescent="0.1">
      <c r="D248" s="5"/>
      <c r="E248" s="5"/>
      <c r="F248" s="5"/>
      <c r="G248" s="5"/>
      <c r="H248" s="5"/>
      <c r="I248" s="5"/>
      <c r="J248" s="5"/>
      <c r="K248" s="5"/>
      <c r="L248" s="5"/>
      <c r="M248" s="65"/>
      <c r="N248" s="63"/>
      <c r="O248" s="64"/>
    </row>
    <row r="249" spans="4:15" s="27" customFormat="1" x14ac:dyDescent="0.1">
      <c r="D249" s="5"/>
      <c r="E249" s="5"/>
      <c r="F249" s="5"/>
      <c r="G249" s="5"/>
      <c r="H249" s="5"/>
      <c r="I249" s="5"/>
      <c r="J249" s="5"/>
      <c r="K249" s="5"/>
      <c r="L249" s="5"/>
      <c r="M249" s="65"/>
      <c r="N249" s="63"/>
      <c r="O249" s="64"/>
    </row>
    <row r="250" spans="4:15" s="27" customFormat="1" x14ac:dyDescent="0.1">
      <c r="D250" s="5"/>
      <c r="E250" s="5"/>
      <c r="F250" s="5"/>
      <c r="G250" s="5"/>
      <c r="H250" s="5"/>
      <c r="I250" s="5"/>
      <c r="J250" s="5"/>
      <c r="K250" s="5"/>
      <c r="L250" s="5"/>
      <c r="M250" s="65"/>
      <c r="N250" s="63"/>
      <c r="O250" s="64"/>
    </row>
    <row r="251" spans="4:15" s="27" customFormat="1" x14ac:dyDescent="0.1">
      <c r="D251" s="5"/>
      <c r="E251" s="5"/>
      <c r="F251" s="5"/>
      <c r="G251" s="5"/>
      <c r="H251" s="5"/>
      <c r="I251" s="5"/>
      <c r="J251" s="5"/>
      <c r="K251" s="5"/>
      <c r="L251" s="5"/>
      <c r="M251" s="65"/>
      <c r="N251" s="63"/>
      <c r="O251" s="64"/>
    </row>
    <row r="252" spans="4:15" s="27" customFormat="1" x14ac:dyDescent="0.1">
      <c r="D252" s="5"/>
      <c r="E252" s="5"/>
      <c r="F252" s="5"/>
      <c r="G252" s="5"/>
      <c r="H252" s="5"/>
      <c r="I252" s="5"/>
      <c r="J252" s="5"/>
      <c r="K252" s="5"/>
      <c r="L252" s="5"/>
      <c r="M252" s="65"/>
      <c r="N252" s="63"/>
      <c r="O252" s="64"/>
    </row>
    <row r="253" spans="4:15" s="27" customFormat="1" x14ac:dyDescent="0.1">
      <c r="D253" s="5"/>
      <c r="E253" s="5"/>
      <c r="F253" s="5"/>
      <c r="G253" s="5"/>
      <c r="H253" s="5"/>
      <c r="I253" s="5"/>
      <c r="J253" s="5"/>
      <c r="K253" s="5"/>
      <c r="L253" s="5"/>
      <c r="M253" s="65"/>
      <c r="N253" s="63"/>
      <c r="O253" s="64"/>
    </row>
    <row r="254" spans="4:15" s="27" customFormat="1" x14ac:dyDescent="0.1">
      <c r="D254" s="5"/>
      <c r="E254" s="5"/>
      <c r="F254" s="5"/>
      <c r="G254" s="5"/>
      <c r="H254" s="5"/>
      <c r="I254" s="5"/>
      <c r="J254" s="5"/>
      <c r="K254" s="5"/>
      <c r="L254" s="5"/>
      <c r="M254" s="65"/>
      <c r="N254" s="63"/>
      <c r="O254" s="64"/>
    </row>
    <row r="255" spans="4:15" s="27" customFormat="1" x14ac:dyDescent="0.1">
      <c r="D255" s="5"/>
      <c r="E255" s="5"/>
      <c r="F255" s="5"/>
      <c r="G255" s="5"/>
      <c r="H255" s="5"/>
      <c r="I255" s="5"/>
      <c r="J255" s="5"/>
      <c r="K255" s="5"/>
      <c r="L255" s="5"/>
      <c r="M255" s="65"/>
      <c r="N255" s="63"/>
      <c r="O255" s="64"/>
    </row>
    <row r="256" spans="4:15" s="27" customFormat="1" x14ac:dyDescent="0.1">
      <c r="D256" s="5"/>
      <c r="E256" s="5"/>
      <c r="F256" s="5"/>
      <c r="G256" s="5"/>
      <c r="H256" s="5"/>
      <c r="I256" s="5"/>
      <c r="J256" s="5"/>
      <c r="K256" s="5"/>
      <c r="L256" s="5"/>
      <c r="M256" s="65"/>
      <c r="N256" s="63"/>
      <c r="O256" s="64"/>
    </row>
    <row r="257" spans="4:15" s="27" customFormat="1" x14ac:dyDescent="0.1">
      <c r="D257" s="5"/>
      <c r="E257" s="5"/>
      <c r="F257" s="5"/>
      <c r="G257" s="5"/>
      <c r="H257" s="5"/>
      <c r="I257" s="5"/>
      <c r="J257" s="5"/>
      <c r="K257" s="5"/>
      <c r="L257" s="5"/>
      <c r="M257" s="65"/>
      <c r="N257" s="63"/>
      <c r="O257" s="64"/>
    </row>
    <row r="258" spans="4:15" s="27" customFormat="1" x14ac:dyDescent="0.1">
      <c r="D258" s="5"/>
      <c r="E258" s="5"/>
      <c r="F258" s="5"/>
      <c r="G258" s="5"/>
      <c r="H258" s="5"/>
      <c r="I258" s="5"/>
      <c r="J258" s="5"/>
      <c r="K258" s="5"/>
      <c r="L258" s="5"/>
      <c r="M258" s="65"/>
      <c r="N258" s="63"/>
      <c r="O258" s="64"/>
    </row>
    <row r="259" spans="4:15" s="27" customFormat="1" x14ac:dyDescent="0.1">
      <c r="D259" s="5"/>
      <c r="E259" s="5"/>
      <c r="F259" s="5"/>
      <c r="G259" s="5"/>
      <c r="H259" s="5"/>
      <c r="I259" s="5"/>
      <c r="J259" s="5"/>
      <c r="K259" s="5"/>
      <c r="L259" s="5"/>
      <c r="M259" s="65"/>
      <c r="N259" s="63"/>
      <c r="O259" s="64"/>
    </row>
    <row r="260" spans="4:15" s="27" customFormat="1" x14ac:dyDescent="0.1">
      <c r="D260" s="5"/>
      <c r="E260" s="5"/>
      <c r="F260" s="5"/>
      <c r="G260" s="5"/>
      <c r="H260" s="5"/>
      <c r="I260" s="5"/>
      <c r="J260" s="5"/>
      <c r="K260" s="5"/>
      <c r="L260" s="5"/>
      <c r="M260" s="65"/>
      <c r="N260" s="63"/>
      <c r="O260" s="64"/>
    </row>
    <row r="261" spans="4:15" s="27" customFormat="1" x14ac:dyDescent="0.1">
      <c r="D261" s="5"/>
      <c r="E261" s="5"/>
      <c r="F261" s="5"/>
      <c r="G261" s="5"/>
      <c r="H261" s="5"/>
      <c r="I261" s="5"/>
      <c r="J261" s="5"/>
      <c r="K261" s="5"/>
      <c r="L261" s="5"/>
      <c r="M261" s="65"/>
      <c r="N261" s="63"/>
      <c r="O261" s="64"/>
    </row>
    <row r="262" spans="4:15" s="27" customFormat="1" x14ac:dyDescent="0.1">
      <c r="D262" s="5"/>
      <c r="E262" s="5"/>
      <c r="F262" s="5"/>
      <c r="G262" s="5"/>
      <c r="H262" s="5"/>
      <c r="I262" s="5"/>
      <c r="J262" s="5"/>
      <c r="K262" s="5"/>
      <c r="L262" s="5"/>
      <c r="M262" s="65"/>
      <c r="N262" s="63"/>
      <c r="O262" s="64"/>
    </row>
    <row r="263" spans="4:15" s="27" customFormat="1" x14ac:dyDescent="0.1">
      <c r="D263" s="5"/>
      <c r="E263" s="5"/>
      <c r="F263" s="5"/>
      <c r="G263" s="5"/>
      <c r="H263" s="5"/>
      <c r="I263" s="5"/>
      <c r="J263" s="5"/>
      <c r="K263" s="5"/>
      <c r="L263" s="5"/>
      <c r="M263" s="65"/>
      <c r="N263" s="63"/>
      <c r="O263" s="64"/>
    </row>
    <row r="264" spans="4:15" s="27" customFormat="1" x14ac:dyDescent="0.1">
      <c r="D264" s="5"/>
      <c r="E264" s="5"/>
      <c r="F264" s="5"/>
      <c r="G264" s="5"/>
      <c r="H264" s="5"/>
      <c r="I264" s="5"/>
      <c r="J264" s="5"/>
      <c r="K264" s="5"/>
      <c r="L264" s="5"/>
      <c r="M264" s="65"/>
      <c r="N264" s="63"/>
      <c r="O264" s="64"/>
    </row>
    <row r="265" spans="4:15" s="27" customFormat="1" x14ac:dyDescent="0.1">
      <c r="D265" s="5"/>
      <c r="E265" s="5"/>
      <c r="F265" s="5"/>
      <c r="G265" s="5"/>
      <c r="H265" s="5"/>
      <c r="I265" s="5"/>
      <c r="J265" s="5"/>
      <c r="K265" s="5"/>
      <c r="L265" s="5"/>
      <c r="M265" s="65"/>
      <c r="N265" s="63"/>
      <c r="O265" s="64"/>
    </row>
    <row r="266" spans="4:15" s="27" customFormat="1" x14ac:dyDescent="0.1">
      <c r="D266" s="5"/>
      <c r="E266" s="5"/>
      <c r="F266" s="5"/>
      <c r="G266" s="5"/>
      <c r="H266" s="5"/>
      <c r="I266" s="5"/>
      <c r="J266" s="5"/>
      <c r="K266" s="5"/>
      <c r="L266" s="5"/>
      <c r="M266" s="65"/>
      <c r="N266" s="63"/>
      <c r="O266" s="64"/>
    </row>
    <row r="267" spans="4:15" s="27" customFormat="1" x14ac:dyDescent="0.1">
      <c r="D267" s="5"/>
      <c r="E267" s="5"/>
      <c r="F267" s="5"/>
      <c r="G267" s="5"/>
      <c r="H267" s="5"/>
      <c r="I267" s="5"/>
      <c r="J267" s="5"/>
      <c r="K267" s="5"/>
      <c r="L267" s="5"/>
      <c r="M267" s="65"/>
      <c r="N267" s="63"/>
      <c r="O267" s="64"/>
    </row>
    <row r="268" spans="4:15" s="27" customFormat="1" x14ac:dyDescent="0.1">
      <c r="D268" s="5"/>
      <c r="E268" s="5"/>
      <c r="F268" s="5"/>
      <c r="G268" s="5"/>
      <c r="H268" s="5"/>
      <c r="I268" s="5"/>
      <c r="J268" s="5"/>
      <c r="K268" s="5"/>
      <c r="L268" s="5"/>
      <c r="M268" s="65"/>
      <c r="N268" s="63"/>
      <c r="O268" s="64"/>
    </row>
    <row r="269" spans="4:15" s="27" customFormat="1" x14ac:dyDescent="0.1">
      <c r="D269" s="5"/>
      <c r="E269" s="5"/>
      <c r="F269" s="5"/>
      <c r="G269" s="5"/>
      <c r="H269" s="5"/>
      <c r="I269" s="5"/>
      <c r="J269" s="5"/>
      <c r="K269" s="5"/>
      <c r="L269" s="5"/>
      <c r="M269" s="65"/>
      <c r="N269" s="63"/>
      <c r="O269" s="64"/>
    </row>
    <row r="270" spans="4:15" s="27" customFormat="1" x14ac:dyDescent="0.1">
      <c r="D270" s="5"/>
      <c r="E270" s="5"/>
      <c r="F270" s="5"/>
      <c r="G270" s="5"/>
      <c r="H270" s="5"/>
      <c r="I270" s="5"/>
      <c r="J270" s="5"/>
      <c r="K270" s="5"/>
      <c r="L270" s="5"/>
      <c r="M270" s="65"/>
      <c r="N270" s="63"/>
      <c r="O270" s="64"/>
    </row>
    <row r="271" spans="4:15" s="27" customFormat="1" x14ac:dyDescent="0.1">
      <c r="D271" s="5"/>
      <c r="E271" s="5"/>
      <c r="F271" s="5"/>
      <c r="G271" s="5"/>
      <c r="H271" s="5"/>
      <c r="I271" s="5"/>
      <c r="J271" s="5"/>
      <c r="K271" s="5"/>
      <c r="L271" s="5"/>
      <c r="M271" s="65"/>
      <c r="N271" s="63"/>
      <c r="O271" s="64"/>
    </row>
    <row r="272" spans="4:15" s="27" customFormat="1" x14ac:dyDescent="0.1">
      <c r="D272" s="5"/>
      <c r="E272" s="5"/>
      <c r="F272" s="5"/>
      <c r="G272" s="5"/>
      <c r="H272" s="5"/>
      <c r="I272" s="5"/>
      <c r="J272" s="5"/>
      <c r="K272" s="5"/>
      <c r="L272" s="5"/>
      <c r="M272" s="65"/>
      <c r="N272" s="63"/>
      <c r="O272" s="64"/>
    </row>
    <row r="273" spans="4:15" s="27" customFormat="1" x14ac:dyDescent="0.1">
      <c r="D273" s="5"/>
      <c r="E273" s="5"/>
      <c r="F273" s="5"/>
      <c r="G273" s="5"/>
      <c r="H273" s="5"/>
      <c r="I273" s="5"/>
      <c r="J273" s="5"/>
      <c r="K273" s="5"/>
      <c r="L273" s="5"/>
      <c r="M273" s="65"/>
      <c r="N273" s="63"/>
      <c r="O273" s="64"/>
    </row>
    <row r="274" spans="4:15" s="27" customFormat="1" x14ac:dyDescent="0.1">
      <c r="D274" s="5"/>
      <c r="E274" s="5"/>
      <c r="F274" s="5"/>
      <c r="G274" s="5"/>
      <c r="H274" s="5"/>
      <c r="I274" s="5"/>
      <c r="J274" s="5"/>
      <c r="K274" s="5"/>
      <c r="L274" s="5"/>
      <c r="M274" s="65"/>
      <c r="N274" s="63"/>
      <c r="O274" s="64"/>
    </row>
    <row r="275" spans="4:15" s="27" customFormat="1" x14ac:dyDescent="0.1">
      <c r="D275" s="5"/>
      <c r="E275" s="5"/>
      <c r="F275" s="5"/>
      <c r="G275" s="5"/>
      <c r="H275" s="5"/>
      <c r="I275" s="5"/>
      <c r="J275" s="5"/>
      <c r="K275" s="5"/>
      <c r="L275" s="5"/>
      <c r="M275" s="65"/>
      <c r="N275" s="63"/>
      <c r="O275" s="64"/>
    </row>
    <row r="276" spans="4:15" s="27" customFormat="1" x14ac:dyDescent="0.1">
      <c r="D276" s="5"/>
      <c r="E276" s="5"/>
      <c r="F276" s="5"/>
      <c r="G276" s="5"/>
      <c r="H276" s="5"/>
      <c r="I276" s="5"/>
      <c r="J276" s="5"/>
      <c r="K276" s="5"/>
      <c r="L276" s="5"/>
      <c r="M276" s="65"/>
      <c r="N276" s="63"/>
      <c r="O276" s="64"/>
    </row>
    <row r="277" spans="4:15" s="27" customFormat="1" x14ac:dyDescent="0.1">
      <c r="D277" s="5"/>
      <c r="E277" s="5"/>
      <c r="F277" s="5"/>
      <c r="G277" s="5"/>
      <c r="H277" s="5"/>
      <c r="I277" s="5"/>
      <c r="J277" s="5"/>
      <c r="K277" s="5"/>
      <c r="L277" s="5"/>
      <c r="M277" s="65"/>
      <c r="N277" s="63"/>
      <c r="O277" s="64"/>
    </row>
    <row r="278" spans="4:15" s="27" customFormat="1" x14ac:dyDescent="0.1">
      <c r="D278" s="5"/>
      <c r="E278" s="5"/>
      <c r="F278" s="5"/>
      <c r="G278" s="5"/>
      <c r="H278" s="5"/>
      <c r="I278" s="5"/>
      <c r="J278" s="5"/>
      <c r="K278" s="5"/>
      <c r="L278" s="5"/>
      <c r="M278" s="65"/>
      <c r="N278" s="63"/>
      <c r="O278" s="64"/>
    </row>
    <row r="279" spans="4:15" s="27" customFormat="1" x14ac:dyDescent="0.1">
      <c r="D279" s="5"/>
      <c r="E279" s="5"/>
      <c r="F279" s="5"/>
      <c r="G279" s="5"/>
      <c r="H279" s="5"/>
      <c r="I279" s="5"/>
      <c r="J279" s="5"/>
      <c r="K279" s="5"/>
      <c r="L279" s="5"/>
      <c r="M279" s="65"/>
      <c r="N279" s="63"/>
      <c r="O279" s="64"/>
    </row>
    <row r="280" spans="4:15" s="27" customFormat="1" x14ac:dyDescent="0.1">
      <c r="D280" s="5"/>
      <c r="E280" s="5"/>
      <c r="F280" s="5"/>
      <c r="G280" s="5"/>
      <c r="H280" s="5"/>
      <c r="I280" s="5"/>
      <c r="J280" s="5"/>
      <c r="K280" s="5"/>
      <c r="L280" s="5"/>
      <c r="M280" s="65"/>
      <c r="N280" s="63"/>
      <c r="O280" s="64"/>
    </row>
    <row r="281" spans="4:15" s="27" customFormat="1" x14ac:dyDescent="0.1">
      <c r="D281" s="5"/>
      <c r="E281" s="5"/>
      <c r="F281" s="5"/>
      <c r="G281" s="5"/>
      <c r="H281" s="5"/>
      <c r="I281" s="5"/>
      <c r="J281" s="5"/>
      <c r="K281" s="5"/>
      <c r="L281" s="5"/>
      <c r="M281" s="65"/>
      <c r="N281" s="63"/>
      <c r="O281" s="64"/>
    </row>
    <row r="282" spans="4:15" s="27" customFormat="1" x14ac:dyDescent="0.1">
      <c r="D282" s="5"/>
      <c r="E282" s="5"/>
      <c r="F282" s="5"/>
      <c r="G282" s="5"/>
      <c r="H282" s="5"/>
      <c r="I282" s="5"/>
      <c r="J282" s="5"/>
      <c r="K282" s="5"/>
      <c r="L282" s="5"/>
      <c r="M282" s="65"/>
      <c r="N282" s="63"/>
      <c r="O282" s="64"/>
    </row>
    <row r="283" spans="4:15" s="27" customFormat="1" x14ac:dyDescent="0.1">
      <c r="D283" s="5"/>
      <c r="E283" s="5"/>
      <c r="F283" s="5"/>
      <c r="G283" s="5"/>
      <c r="H283" s="5"/>
      <c r="I283" s="5"/>
      <c r="J283" s="5"/>
      <c r="K283" s="5"/>
      <c r="L283" s="5"/>
      <c r="M283" s="65"/>
      <c r="N283" s="63"/>
      <c r="O283" s="64"/>
    </row>
    <row r="284" spans="4:15" s="27" customFormat="1" x14ac:dyDescent="0.1">
      <c r="D284" s="5"/>
      <c r="E284" s="5"/>
      <c r="F284" s="5"/>
      <c r="G284" s="5"/>
      <c r="H284" s="5"/>
      <c r="I284" s="5"/>
      <c r="J284" s="5"/>
      <c r="K284" s="5"/>
      <c r="L284" s="5"/>
      <c r="M284" s="65"/>
      <c r="N284" s="63"/>
      <c r="O284" s="64"/>
    </row>
    <row r="285" spans="4:15" s="27" customFormat="1" x14ac:dyDescent="0.1">
      <c r="D285" s="5"/>
      <c r="E285" s="5"/>
      <c r="F285" s="5"/>
      <c r="G285" s="5"/>
      <c r="H285" s="5"/>
      <c r="I285" s="5"/>
      <c r="J285" s="5"/>
      <c r="K285" s="5"/>
      <c r="L285" s="5"/>
      <c r="M285" s="65"/>
      <c r="N285" s="63"/>
      <c r="O285" s="64"/>
    </row>
    <row r="286" spans="4:15" s="27" customFormat="1" x14ac:dyDescent="0.1">
      <c r="D286" s="5"/>
      <c r="E286" s="5"/>
      <c r="F286" s="5"/>
      <c r="G286" s="5"/>
      <c r="H286" s="5"/>
      <c r="I286" s="5"/>
      <c r="J286" s="5"/>
      <c r="K286" s="5"/>
      <c r="L286" s="5"/>
      <c r="M286" s="65"/>
      <c r="N286" s="63"/>
      <c r="O286" s="64"/>
    </row>
    <row r="287" spans="4:15" s="27" customFormat="1" x14ac:dyDescent="0.1">
      <c r="D287" s="5"/>
      <c r="E287" s="5"/>
      <c r="F287" s="5"/>
      <c r="G287" s="5"/>
      <c r="H287" s="5"/>
      <c r="I287" s="5"/>
      <c r="J287" s="5"/>
      <c r="K287" s="5"/>
      <c r="L287" s="5"/>
      <c r="M287" s="65"/>
      <c r="N287" s="63"/>
      <c r="O287" s="64"/>
    </row>
    <row r="288" spans="4:15" s="27" customFormat="1" x14ac:dyDescent="0.1">
      <c r="D288" s="5"/>
      <c r="E288" s="5"/>
      <c r="F288" s="5"/>
      <c r="G288" s="5"/>
      <c r="H288" s="5"/>
      <c r="I288" s="5"/>
      <c r="J288" s="5"/>
      <c r="K288" s="5"/>
      <c r="L288" s="5"/>
      <c r="M288" s="65"/>
      <c r="N288" s="63"/>
      <c r="O288" s="64"/>
    </row>
    <row r="289" spans="4:15" s="27" customFormat="1" x14ac:dyDescent="0.1">
      <c r="D289" s="5"/>
      <c r="E289" s="5"/>
      <c r="F289" s="5"/>
      <c r="G289" s="5"/>
      <c r="H289" s="5"/>
      <c r="I289" s="5"/>
      <c r="J289" s="5"/>
      <c r="K289" s="5"/>
      <c r="L289" s="5"/>
      <c r="M289" s="65"/>
      <c r="N289" s="63"/>
      <c r="O289" s="64"/>
    </row>
    <row r="290" spans="4:15" s="27" customFormat="1" x14ac:dyDescent="0.1">
      <c r="D290" s="5"/>
      <c r="E290" s="5"/>
      <c r="F290" s="5"/>
      <c r="G290" s="5"/>
      <c r="H290" s="5"/>
      <c r="I290" s="5"/>
      <c r="J290" s="5"/>
      <c r="K290" s="5"/>
      <c r="L290" s="5"/>
      <c r="M290" s="65"/>
      <c r="N290" s="63"/>
      <c r="O290" s="64"/>
    </row>
    <row r="291" spans="4:15" s="27" customFormat="1" x14ac:dyDescent="0.1">
      <c r="D291" s="5"/>
      <c r="E291" s="5"/>
      <c r="F291" s="5"/>
      <c r="G291" s="5"/>
      <c r="H291" s="5"/>
      <c r="I291" s="5"/>
      <c r="J291" s="5"/>
      <c r="K291" s="5"/>
      <c r="L291" s="5"/>
      <c r="M291" s="65"/>
      <c r="N291" s="63"/>
      <c r="O291" s="64"/>
    </row>
    <row r="292" spans="4:15" s="27" customFormat="1" x14ac:dyDescent="0.1">
      <c r="D292" s="5"/>
      <c r="E292" s="5"/>
      <c r="F292" s="5"/>
      <c r="G292" s="5"/>
      <c r="H292" s="5"/>
      <c r="I292" s="5"/>
      <c r="J292" s="5"/>
      <c r="K292" s="5"/>
      <c r="L292" s="5"/>
      <c r="M292" s="65"/>
      <c r="N292" s="63"/>
      <c r="O292" s="64"/>
    </row>
    <row r="293" spans="4:15" s="27" customFormat="1" x14ac:dyDescent="0.1">
      <c r="D293" s="5"/>
      <c r="E293" s="5"/>
      <c r="F293" s="5"/>
      <c r="G293" s="5"/>
      <c r="H293" s="5"/>
      <c r="I293" s="5"/>
      <c r="J293" s="5"/>
      <c r="K293" s="5"/>
      <c r="L293" s="5"/>
      <c r="M293" s="65"/>
      <c r="N293" s="63"/>
      <c r="O293" s="64"/>
    </row>
    <row r="294" spans="4:15" s="27" customFormat="1" x14ac:dyDescent="0.1">
      <c r="D294" s="5"/>
      <c r="E294" s="5"/>
      <c r="F294" s="5"/>
      <c r="G294" s="5"/>
      <c r="H294" s="5"/>
      <c r="I294" s="5"/>
      <c r="J294" s="5"/>
      <c r="K294" s="5"/>
      <c r="L294" s="5"/>
      <c r="M294" s="65"/>
      <c r="N294" s="63"/>
      <c r="O294" s="64"/>
    </row>
    <row r="295" spans="4:15" s="27" customFormat="1" x14ac:dyDescent="0.1">
      <c r="D295" s="5"/>
      <c r="E295" s="5"/>
      <c r="F295" s="5"/>
      <c r="G295" s="5"/>
      <c r="H295" s="5"/>
      <c r="I295" s="5"/>
      <c r="J295" s="5"/>
      <c r="K295" s="5"/>
      <c r="L295" s="5"/>
      <c r="M295" s="65"/>
      <c r="N295" s="63"/>
      <c r="O295" s="64"/>
    </row>
    <row r="296" spans="4:15" s="27" customFormat="1" x14ac:dyDescent="0.1">
      <c r="D296" s="5"/>
      <c r="E296" s="5"/>
      <c r="F296" s="5"/>
      <c r="G296" s="5"/>
      <c r="H296" s="5"/>
      <c r="I296" s="5"/>
      <c r="J296" s="5"/>
      <c r="K296" s="5"/>
      <c r="L296" s="5"/>
      <c r="M296" s="65"/>
      <c r="N296" s="63"/>
      <c r="O296" s="64"/>
    </row>
    <row r="297" spans="4:15" s="27" customFormat="1" x14ac:dyDescent="0.1">
      <c r="D297" s="5"/>
      <c r="E297" s="5"/>
      <c r="F297" s="5"/>
      <c r="G297" s="5"/>
      <c r="H297" s="5"/>
      <c r="I297" s="5"/>
      <c r="J297" s="5"/>
      <c r="K297" s="5"/>
      <c r="L297" s="5"/>
      <c r="M297" s="65"/>
      <c r="N297" s="63"/>
      <c r="O297" s="64"/>
    </row>
    <row r="298" spans="4:15" s="27" customFormat="1" x14ac:dyDescent="0.1">
      <c r="D298" s="5"/>
      <c r="E298" s="5"/>
      <c r="F298" s="5"/>
      <c r="G298" s="5"/>
      <c r="H298" s="5"/>
      <c r="I298" s="5"/>
      <c r="J298" s="5"/>
      <c r="K298" s="5"/>
      <c r="L298" s="5"/>
      <c r="M298" s="65"/>
      <c r="N298" s="63"/>
      <c r="O298" s="64"/>
    </row>
    <row r="299" spans="4:15" s="27" customFormat="1" x14ac:dyDescent="0.1">
      <c r="D299" s="5"/>
      <c r="E299" s="5"/>
      <c r="F299" s="5"/>
      <c r="G299" s="5"/>
      <c r="H299" s="5"/>
      <c r="I299" s="5"/>
      <c r="J299" s="5"/>
      <c r="K299" s="5"/>
      <c r="L299" s="5"/>
      <c r="M299" s="65"/>
      <c r="N299" s="63"/>
      <c r="O299" s="64"/>
    </row>
    <row r="300" spans="4:15" s="27" customFormat="1" x14ac:dyDescent="0.1">
      <c r="D300" s="5"/>
      <c r="E300" s="5"/>
      <c r="F300" s="5"/>
      <c r="G300" s="5"/>
      <c r="H300" s="5"/>
      <c r="I300" s="5"/>
      <c r="J300" s="5"/>
      <c r="K300" s="5"/>
      <c r="L300" s="5"/>
      <c r="M300" s="65"/>
      <c r="N300" s="63"/>
      <c r="O300" s="64"/>
    </row>
    <row r="301" spans="4:15" s="27" customFormat="1" x14ac:dyDescent="0.1">
      <c r="D301" s="5"/>
      <c r="E301" s="5"/>
      <c r="F301" s="5"/>
      <c r="G301" s="5"/>
      <c r="H301" s="5"/>
      <c r="I301" s="5"/>
      <c r="J301" s="5"/>
      <c r="K301" s="5"/>
      <c r="L301" s="5"/>
      <c r="M301" s="65"/>
      <c r="N301" s="63"/>
      <c r="O301" s="64"/>
    </row>
    <row r="302" spans="4:15" s="27" customFormat="1" x14ac:dyDescent="0.1">
      <c r="D302" s="5"/>
      <c r="E302" s="5"/>
      <c r="F302" s="5"/>
      <c r="G302" s="5"/>
      <c r="H302" s="5"/>
      <c r="I302" s="5"/>
      <c r="J302" s="5"/>
      <c r="K302" s="5"/>
      <c r="L302" s="5"/>
      <c r="M302" s="65"/>
      <c r="N302" s="63"/>
      <c r="O302" s="64"/>
    </row>
    <row r="303" spans="4:15" s="27" customFormat="1" x14ac:dyDescent="0.1">
      <c r="D303" s="5"/>
      <c r="E303" s="5"/>
      <c r="F303" s="5"/>
      <c r="G303" s="5"/>
      <c r="H303" s="5"/>
      <c r="I303" s="5"/>
      <c r="J303" s="5"/>
      <c r="K303" s="5"/>
      <c r="L303" s="5"/>
      <c r="M303" s="65"/>
      <c r="N303" s="63"/>
      <c r="O303" s="64"/>
    </row>
    <row r="304" spans="4:15" s="27" customFormat="1" x14ac:dyDescent="0.1">
      <c r="D304" s="5"/>
      <c r="E304" s="5"/>
      <c r="F304" s="5"/>
      <c r="G304" s="5"/>
      <c r="H304" s="5"/>
      <c r="I304" s="5"/>
      <c r="J304" s="5"/>
      <c r="K304" s="5"/>
      <c r="L304" s="5"/>
      <c r="M304" s="65"/>
      <c r="N304" s="63"/>
      <c r="O304" s="64"/>
    </row>
    <row r="305" spans="4:15" s="27" customFormat="1" x14ac:dyDescent="0.1">
      <c r="D305" s="5"/>
      <c r="E305" s="5"/>
      <c r="F305" s="5"/>
      <c r="G305" s="5"/>
      <c r="H305" s="5"/>
      <c r="I305" s="5"/>
      <c r="J305" s="5"/>
      <c r="K305" s="5"/>
      <c r="L305" s="5"/>
      <c r="M305" s="65"/>
      <c r="N305" s="63"/>
      <c r="O305" s="64"/>
    </row>
    <row r="306" spans="4:15" s="27" customFormat="1" x14ac:dyDescent="0.1">
      <c r="D306" s="5"/>
      <c r="E306" s="5"/>
      <c r="F306" s="5"/>
      <c r="G306" s="5"/>
      <c r="H306" s="5"/>
      <c r="I306" s="5"/>
      <c r="J306" s="5"/>
      <c r="K306" s="5"/>
      <c r="L306" s="5"/>
      <c r="M306" s="65"/>
      <c r="N306" s="63"/>
      <c r="O306" s="64"/>
    </row>
    <row r="307" spans="4:15" s="27" customFormat="1" x14ac:dyDescent="0.1">
      <c r="D307" s="5"/>
      <c r="E307" s="5"/>
      <c r="F307" s="5"/>
      <c r="G307" s="5"/>
      <c r="H307" s="5"/>
      <c r="I307" s="5"/>
      <c r="J307" s="5"/>
      <c r="K307" s="5"/>
      <c r="L307" s="5"/>
      <c r="M307" s="65"/>
      <c r="N307" s="63"/>
      <c r="O307" s="64"/>
    </row>
    <row r="308" spans="4:15" s="27" customFormat="1" x14ac:dyDescent="0.1">
      <c r="D308" s="5"/>
      <c r="E308" s="5"/>
      <c r="F308" s="5"/>
      <c r="G308" s="5"/>
      <c r="H308" s="5"/>
      <c r="I308" s="5"/>
      <c r="J308" s="5"/>
      <c r="K308" s="5"/>
      <c r="L308" s="5"/>
      <c r="M308" s="65"/>
      <c r="N308" s="63"/>
      <c r="O308" s="64"/>
    </row>
    <row r="309" spans="4:15" s="27" customFormat="1" x14ac:dyDescent="0.1">
      <c r="D309" s="5"/>
      <c r="E309" s="5"/>
      <c r="F309" s="5"/>
      <c r="G309" s="5"/>
      <c r="H309" s="5"/>
      <c r="I309" s="5"/>
      <c r="J309" s="5"/>
      <c r="K309" s="5"/>
      <c r="L309" s="5"/>
      <c r="M309" s="65"/>
      <c r="N309" s="63"/>
      <c r="O309" s="64"/>
    </row>
    <row r="310" spans="4:15" s="27" customFormat="1" x14ac:dyDescent="0.1">
      <c r="D310" s="5"/>
      <c r="E310" s="5"/>
      <c r="F310" s="5"/>
      <c r="G310" s="5"/>
      <c r="H310" s="5"/>
      <c r="I310" s="5"/>
      <c r="J310" s="5"/>
      <c r="K310" s="5"/>
      <c r="L310" s="5"/>
      <c r="M310" s="65"/>
      <c r="N310" s="63"/>
      <c r="O310" s="64"/>
    </row>
    <row r="311" spans="4:15" s="27" customFormat="1" x14ac:dyDescent="0.1">
      <c r="D311" s="5"/>
      <c r="E311" s="5"/>
      <c r="F311" s="5"/>
      <c r="G311" s="5"/>
      <c r="H311" s="5"/>
      <c r="I311" s="5"/>
      <c r="J311" s="5"/>
      <c r="K311" s="5"/>
      <c r="L311" s="5"/>
      <c r="M311" s="65"/>
      <c r="N311" s="63"/>
      <c r="O311" s="64"/>
    </row>
    <row r="312" spans="4:15" s="27" customFormat="1" x14ac:dyDescent="0.1">
      <c r="D312" s="5"/>
      <c r="E312" s="5"/>
      <c r="F312" s="5"/>
      <c r="G312" s="5"/>
      <c r="H312" s="5"/>
      <c r="I312" s="5"/>
      <c r="J312" s="5"/>
      <c r="K312" s="5"/>
      <c r="L312" s="5"/>
      <c r="M312" s="65"/>
      <c r="N312" s="63"/>
      <c r="O312" s="64"/>
    </row>
    <row r="313" spans="4:15" s="27" customFormat="1" x14ac:dyDescent="0.1">
      <c r="D313" s="5"/>
      <c r="E313" s="5"/>
      <c r="F313" s="5"/>
      <c r="G313" s="5"/>
      <c r="H313" s="5"/>
      <c r="I313" s="5"/>
      <c r="J313" s="5"/>
      <c r="K313" s="5"/>
      <c r="L313" s="5"/>
      <c r="M313" s="65"/>
      <c r="N313" s="63"/>
      <c r="O313" s="64"/>
    </row>
    <row r="314" spans="4:15" s="27" customFormat="1" x14ac:dyDescent="0.1">
      <c r="D314" s="5"/>
      <c r="E314" s="5"/>
      <c r="F314" s="5"/>
      <c r="G314" s="5"/>
      <c r="H314" s="5"/>
      <c r="I314" s="5"/>
      <c r="J314" s="5"/>
      <c r="K314" s="5"/>
      <c r="L314" s="5"/>
      <c r="M314" s="65"/>
      <c r="N314" s="63"/>
      <c r="O314" s="64"/>
    </row>
    <row r="315" spans="4:15" s="27" customFormat="1" x14ac:dyDescent="0.1">
      <c r="D315" s="5"/>
      <c r="E315" s="5"/>
      <c r="F315" s="5"/>
      <c r="G315" s="5"/>
      <c r="H315" s="5"/>
      <c r="I315" s="5"/>
      <c r="J315" s="5"/>
      <c r="K315" s="5"/>
      <c r="L315" s="5"/>
      <c r="M315" s="65"/>
      <c r="N315" s="63"/>
      <c r="O315" s="64"/>
    </row>
    <row r="316" spans="4:15" s="27" customFormat="1" x14ac:dyDescent="0.1">
      <c r="D316" s="5"/>
      <c r="E316" s="5"/>
      <c r="F316" s="5"/>
      <c r="G316" s="5"/>
      <c r="H316" s="5"/>
      <c r="I316" s="5"/>
      <c r="J316" s="5"/>
      <c r="K316" s="5"/>
      <c r="L316" s="5"/>
      <c r="M316" s="65"/>
      <c r="N316" s="63"/>
      <c r="O316" s="64"/>
    </row>
    <row r="317" spans="4:15" s="27" customFormat="1" x14ac:dyDescent="0.1">
      <c r="D317" s="5"/>
      <c r="E317" s="5"/>
      <c r="F317" s="5"/>
      <c r="G317" s="5"/>
      <c r="H317" s="5"/>
      <c r="I317" s="5"/>
      <c r="J317" s="5"/>
      <c r="K317" s="5"/>
      <c r="L317" s="5"/>
      <c r="M317" s="65"/>
      <c r="N317" s="63"/>
      <c r="O317" s="64"/>
    </row>
    <row r="318" spans="4:15" s="27" customFormat="1" x14ac:dyDescent="0.1">
      <c r="D318" s="5"/>
      <c r="E318" s="5"/>
      <c r="F318" s="5"/>
      <c r="G318" s="5"/>
      <c r="H318" s="5"/>
      <c r="I318" s="5"/>
      <c r="J318" s="5"/>
      <c r="K318" s="5"/>
      <c r="L318" s="5"/>
      <c r="M318" s="65"/>
      <c r="N318" s="63"/>
      <c r="O318" s="64"/>
    </row>
    <row r="319" spans="4:15" s="27" customFormat="1" x14ac:dyDescent="0.1">
      <c r="D319" s="5"/>
      <c r="E319" s="5"/>
      <c r="F319" s="5"/>
      <c r="G319" s="5"/>
      <c r="H319" s="5"/>
      <c r="I319" s="5"/>
      <c r="J319" s="5"/>
      <c r="K319" s="5"/>
      <c r="L319" s="5"/>
      <c r="M319" s="65"/>
      <c r="N319" s="63"/>
      <c r="O319" s="64"/>
    </row>
    <row r="320" spans="4:15" s="27" customFormat="1" x14ac:dyDescent="0.1">
      <c r="D320" s="5"/>
      <c r="E320" s="5"/>
      <c r="F320" s="5"/>
      <c r="G320" s="5"/>
      <c r="H320" s="5"/>
      <c r="I320" s="5"/>
      <c r="J320" s="5"/>
      <c r="K320" s="5"/>
      <c r="L320" s="5"/>
      <c r="M320" s="65"/>
      <c r="N320" s="63"/>
      <c r="O320" s="64"/>
    </row>
    <row r="321" spans="4:15" s="27" customFormat="1" x14ac:dyDescent="0.1">
      <c r="D321" s="5"/>
      <c r="E321" s="5"/>
      <c r="F321" s="5"/>
      <c r="G321" s="5"/>
      <c r="H321" s="5"/>
      <c r="I321" s="5"/>
      <c r="J321" s="5"/>
      <c r="K321" s="5"/>
      <c r="L321" s="5"/>
      <c r="M321" s="65"/>
      <c r="N321" s="63"/>
      <c r="O321" s="64"/>
    </row>
    <row r="322" spans="4:15" s="27" customFormat="1" x14ac:dyDescent="0.1">
      <c r="D322" s="5"/>
      <c r="E322" s="5"/>
      <c r="F322" s="5"/>
      <c r="G322" s="5"/>
      <c r="H322" s="5"/>
      <c r="I322" s="5"/>
      <c r="J322" s="5"/>
      <c r="K322" s="5"/>
      <c r="L322" s="5"/>
      <c r="M322" s="65"/>
      <c r="N322" s="63"/>
      <c r="O322" s="64"/>
    </row>
    <row r="323" spans="4:15" s="27" customFormat="1" x14ac:dyDescent="0.1">
      <c r="D323" s="5"/>
      <c r="E323" s="5"/>
      <c r="F323" s="5"/>
      <c r="G323" s="5"/>
      <c r="H323" s="5"/>
      <c r="I323" s="5"/>
      <c r="J323" s="5"/>
      <c r="K323" s="5"/>
      <c r="L323" s="5"/>
      <c r="M323" s="65"/>
      <c r="N323" s="63"/>
      <c r="O323" s="64"/>
    </row>
    <row r="324" spans="4:15" s="27" customFormat="1" x14ac:dyDescent="0.1">
      <c r="D324" s="5"/>
      <c r="E324" s="5"/>
      <c r="F324" s="5"/>
      <c r="G324" s="5"/>
      <c r="H324" s="5"/>
      <c r="I324" s="5"/>
      <c r="J324" s="5"/>
      <c r="K324" s="5"/>
      <c r="L324" s="5"/>
      <c r="M324" s="65"/>
      <c r="N324" s="63"/>
      <c r="O324" s="64"/>
    </row>
    <row r="325" spans="4:15" s="27" customFormat="1" x14ac:dyDescent="0.1">
      <c r="D325" s="5"/>
      <c r="E325" s="5"/>
      <c r="F325" s="5"/>
      <c r="G325" s="5"/>
      <c r="H325" s="5"/>
      <c r="I325" s="5"/>
      <c r="J325" s="5"/>
      <c r="K325" s="5"/>
      <c r="L325" s="5"/>
      <c r="M325" s="65"/>
      <c r="N325" s="63"/>
      <c r="O325" s="64"/>
    </row>
    <row r="326" spans="4:15" s="27" customFormat="1" x14ac:dyDescent="0.1">
      <c r="D326" s="5"/>
      <c r="E326" s="5"/>
      <c r="F326" s="5"/>
      <c r="G326" s="5"/>
      <c r="H326" s="5"/>
      <c r="I326" s="5"/>
      <c r="J326" s="5"/>
      <c r="K326" s="5"/>
      <c r="L326" s="5"/>
      <c r="M326" s="65"/>
      <c r="N326" s="63"/>
      <c r="O326" s="64"/>
    </row>
    <row r="327" spans="4:15" s="27" customFormat="1" x14ac:dyDescent="0.1">
      <c r="D327" s="5"/>
      <c r="E327" s="5"/>
      <c r="F327" s="5"/>
      <c r="G327" s="5"/>
      <c r="H327" s="5"/>
      <c r="I327" s="5"/>
      <c r="J327" s="5"/>
      <c r="K327" s="5"/>
      <c r="L327" s="5"/>
      <c r="M327" s="65"/>
      <c r="N327" s="63"/>
      <c r="O327" s="64"/>
    </row>
    <row r="328" spans="4:15" s="27" customFormat="1" x14ac:dyDescent="0.1">
      <c r="D328" s="5"/>
      <c r="E328" s="5"/>
      <c r="F328" s="5"/>
      <c r="G328" s="5"/>
      <c r="H328" s="5"/>
      <c r="I328" s="5"/>
      <c r="J328" s="5"/>
      <c r="K328" s="5"/>
      <c r="L328" s="5"/>
      <c r="M328" s="65"/>
      <c r="N328" s="63"/>
      <c r="O328" s="64"/>
    </row>
    <row r="329" spans="4:15" s="27" customFormat="1" x14ac:dyDescent="0.1">
      <c r="D329" s="5"/>
      <c r="E329" s="5"/>
      <c r="F329" s="5"/>
      <c r="G329" s="5"/>
      <c r="H329" s="5"/>
      <c r="I329" s="5"/>
      <c r="J329" s="5"/>
      <c r="K329" s="5"/>
      <c r="L329" s="5"/>
      <c r="M329" s="65"/>
      <c r="N329" s="63"/>
      <c r="O329" s="64"/>
    </row>
    <row r="330" spans="4:15" s="27" customFormat="1" x14ac:dyDescent="0.1">
      <c r="D330" s="5"/>
      <c r="E330" s="5"/>
      <c r="F330" s="5"/>
      <c r="G330" s="5"/>
      <c r="H330" s="5"/>
      <c r="I330" s="5"/>
      <c r="J330" s="5"/>
      <c r="K330" s="5"/>
      <c r="L330" s="5"/>
      <c r="M330" s="65"/>
      <c r="N330" s="63"/>
      <c r="O330" s="64"/>
    </row>
    <row r="331" spans="4:15" s="27" customFormat="1" x14ac:dyDescent="0.1">
      <c r="D331" s="5"/>
      <c r="E331" s="5"/>
      <c r="F331" s="5"/>
      <c r="G331" s="5"/>
      <c r="H331" s="5"/>
      <c r="I331" s="5"/>
      <c r="J331" s="5"/>
      <c r="K331" s="5"/>
      <c r="L331" s="5"/>
      <c r="M331" s="65"/>
      <c r="N331" s="63"/>
      <c r="O331" s="64"/>
    </row>
    <row r="332" spans="4:15" s="27" customFormat="1" x14ac:dyDescent="0.1">
      <c r="D332" s="5"/>
      <c r="E332" s="5"/>
      <c r="F332" s="5"/>
      <c r="G332" s="5"/>
      <c r="H332" s="5"/>
      <c r="I332" s="5"/>
      <c r="J332" s="5"/>
      <c r="K332" s="5"/>
      <c r="L332" s="5"/>
      <c r="M332" s="65"/>
      <c r="N332" s="63"/>
      <c r="O332" s="64"/>
    </row>
    <row r="333" spans="4:15" s="27" customFormat="1" x14ac:dyDescent="0.1">
      <c r="D333" s="4"/>
      <c r="E333" s="5"/>
      <c r="F333" s="5"/>
      <c r="G333" s="5"/>
      <c r="H333" s="5"/>
      <c r="I333" s="5"/>
      <c r="J333" s="5"/>
      <c r="K333" s="5"/>
      <c r="L333" s="5"/>
      <c r="M333" s="65"/>
      <c r="N333" s="63"/>
      <c r="O333" s="64"/>
    </row>
  </sheetData>
  <mergeCells count="13">
    <mergeCell ref="A9:L9"/>
    <mergeCell ref="B10:B12"/>
    <mergeCell ref="C10:C12"/>
    <mergeCell ref="D10:D12"/>
    <mergeCell ref="L10:L12"/>
    <mergeCell ref="N10:N12"/>
    <mergeCell ref="A28:A29"/>
    <mergeCell ref="A31:A39"/>
    <mergeCell ref="A20:A22"/>
    <mergeCell ref="A12:A15"/>
    <mergeCell ref="A17:A18"/>
    <mergeCell ref="E10:E11"/>
    <mergeCell ref="M10:M12"/>
  </mergeCells>
  <phoneticPr fontId="0" type="noConversion"/>
  <pageMargins left="0.23622047244094491" right="0" top="0" bottom="0" header="0.31496062992125984" footer="0.31496062992125984"/>
  <pageSetup paperSize="9" scale="7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ФИТ ПАРАД </vt:lpstr>
      <vt:lpstr>ФИТ ПАРАД !Область_печати</vt:lpstr>
    </vt:vector>
  </TitlesOfParts>
  <Company>ООО "Свобода"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Родюшкова Г.В.</dc:creator>
  <cp:lastModifiedBy>Алексей Мартынов</cp:lastModifiedBy>
  <cp:lastPrinted>2017-12-12T12:40:49Z</cp:lastPrinted>
  <dcterms:created xsi:type="dcterms:W3CDTF">2009-07-17T12:09:57Z</dcterms:created>
  <dcterms:modified xsi:type="dcterms:W3CDTF">2019-05-27T12:49:48Z</dcterms:modified>
</cp:coreProperties>
</file>