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6"/>
  <workbookPr defaultThemeVersion="124226"/>
  <bookViews>
    <workbookView xWindow="-120" yWindow="-120" windowWidth="15600" windowHeight="11025"/>
  </bookViews>
  <sheets>
    <sheet name="ФИТ ПАРАД " sheetId="1" r:id="rId1"/>
  </sheets>
  <definedNames>
    <definedName name="_xlnm._FilterDatabase" localSheetId="0" hidden="1">'ФИТ ПАРАД '!$B$11:$O$42</definedName>
    <definedName name="_xlnm.Print_Area" localSheetId="0">'ФИТ ПАРАД '!$B$1:$L$42</definedName>
  </definedNames>
  <calcPr calcId="125725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N165" i="1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K166"/>
  <c r="K168"/>
  <c r="K169"/>
  <c r="K170"/>
  <c r="K171"/>
  <c r="K172"/>
  <c r="K173"/>
  <c r="K174"/>
  <c r="K176"/>
  <c r="K177"/>
  <c r="K178"/>
  <c r="K179"/>
  <c r="K180"/>
  <c r="K181"/>
  <c r="K182"/>
  <c r="K183"/>
  <c r="K184"/>
  <c r="K185"/>
  <c r="K161"/>
  <c r="J166"/>
  <c r="J168"/>
  <c r="J169"/>
  <c r="J170"/>
  <c r="J171"/>
  <c r="J172"/>
  <c r="J173"/>
  <c r="J174"/>
  <c r="J176"/>
  <c r="J177"/>
  <c r="J178"/>
  <c r="J179"/>
  <c r="J180"/>
  <c r="J181"/>
  <c r="J182"/>
  <c r="J183"/>
  <c r="J184"/>
  <c r="J185"/>
  <c r="I162"/>
  <c r="I163"/>
  <c r="I164"/>
  <c r="I165"/>
  <c r="I166"/>
  <c r="I168"/>
  <c r="I169"/>
  <c r="I170"/>
  <c r="I171"/>
  <c r="I172"/>
  <c r="I173"/>
  <c r="I174"/>
  <c r="I176"/>
  <c r="I177"/>
  <c r="I178"/>
  <c r="I179"/>
  <c r="I180"/>
  <c r="I181"/>
  <c r="I182"/>
  <c r="I183"/>
  <c r="I184"/>
  <c r="I185"/>
  <c r="H168"/>
  <c r="H169"/>
  <c r="H170"/>
  <c r="H171"/>
  <c r="H172"/>
  <c r="H173"/>
  <c r="H174"/>
  <c r="H176"/>
  <c r="H177"/>
  <c r="H178"/>
  <c r="H179"/>
  <c r="H180"/>
  <c r="H181"/>
  <c r="H182"/>
  <c r="H183"/>
  <c r="H184"/>
  <c r="H185"/>
  <c r="G168"/>
  <c r="G169"/>
  <c r="G170"/>
  <c r="G171"/>
  <c r="G172"/>
  <c r="G173"/>
  <c r="G174"/>
  <c r="G176"/>
  <c r="G177"/>
  <c r="G178"/>
  <c r="G179"/>
  <c r="G180"/>
  <c r="G181"/>
  <c r="G182"/>
  <c r="G183"/>
  <c r="G184"/>
  <c r="G185"/>
  <c r="F168"/>
  <c r="F169"/>
  <c r="F170"/>
  <c r="F171"/>
  <c r="F172"/>
  <c r="F173"/>
  <c r="F174"/>
  <c r="F176"/>
  <c r="F177"/>
  <c r="F178"/>
  <c r="F179"/>
  <c r="F180"/>
  <c r="F181"/>
  <c r="F182"/>
  <c r="F183"/>
  <c r="F184"/>
  <c r="F185"/>
  <c r="N103"/>
  <c r="N104"/>
  <c r="N105"/>
  <c r="N106"/>
  <c r="N107"/>
  <c r="N108"/>
  <c r="N109"/>
  <c r="K104"/>
  <c r="K105"/>
  <c r="K106"/>
  <c r="K107"/>
  <c r="K108"/>
  <c r="K109"/>
  <c r="J104"/>
  <c r="J105"/>
  <c r="J106"/>
  <c r="J107"/>
  <c r="J108"/>
  <c r="J109"/>
  <c r="I104"/>
  <c r="I105"/>
  <c r="I106"/>
  <c r="I107"/>
  <c r="I108"/>
  <c r="I109"/>
  <c r="H104"/>
  <c r="H105"/>
  <c r="H106"/>
  <c r="H107"/>
  <c r="H108"/>
  <c r="H109"/>
  <c r="G104"/>
  <c r="G105"/>
  <c r="G106"/>
  <c r="G107"/>
  <c r="G108"/>
  <c r="G109"/>
  <c r="F104"/>
  <c r="F105"/>
  <c r="F106"/>
  <c r="F107"/>
  <c r="F108"/>
  <c r="F109"/>
  <c r="N14"/>
  <c r="N15"/>
  <c r="N17"/>
  <c r="N16"/>
  <c r="N20"/>
  <c r="N19"/>
  <c r="N164"/>
  <c r="N155"/>
  <c r="N156"/>
  <c r="N157"/>
  <c r="N159"/>
  <c r="N160"/>
  <c r="N161"/>
  <c r="N162"/>
  <c r="N163"/>
  <c r="F159"/>
  <c r="N154"/>
  <c r="N158"/>
  <c r="K155"/>
  <c r="K156"/>
  <c r="K157"/>
  <c r="K159"/>
  <c r="K160"/>
  <c r="K162"/>
  <c r="K163"/>
  <c r="K164"/>
  <c r="K165"/>
  <c r="J155"/>
  <c r="J156"/>
  <c r="J157"/>
  <c r="J159"/>
  <c r="J160"/>
  <c r="J161"/>
  <c r="J162"/>
  <c r="J163"/>
  <c r="J164"/>
  <c r="J165"/>
  <c r="I155"/>
  <c r="I156"/>
  <c r="I157"/>
  <c r="I159"/>
  <c r="I160"/>
  <c r="I161"/>
  <c r="H155"/>
  <c r="H156"/>
  <c r="H157"/>
  <c r="H159"/>
  <c r="H160"/>
  <c r="H161"/>
  <c r="H162"/>
  <c r="H163"/>
  <c r="H164"/>
  <c r="H165"/>
  <c r="H166"/>
  <c r="G155"/>
  <c r="G156"/>
  <c r="G157"/>
  <c r="G159"/>
  <c r="G160"/>
  <c r="G161"/>
  <c r="G162"/>
  <c r="G163"/>
  <c r="G164"/>
  <c r="G165"/>
  <c r="G166"/>
  <c r="F160"/>
  <c r="F161"/>
  <c r="F162"/>
  <c r="F163"/>
  <c r="F164"/>
  <c r="F165"/>
  <c r="F166"/>
  <c r="F155"/>
  <c r="F156"/>
  <c r="F157"/>
  <c r="K16"/>
  <c r="K17"/>
  <c r="K19"/>
  <c r="K20"/>
  <c r="K22"/>
  <c r="K23"/>
  <c r="K24"/>
  <c r="K26"/>
  <c r="K27"/>
  <c r="K29"/>
  <c r="K31"/>
  <c r="K32"/>
  <c r="K33"/>
  <c r="K35"/>
  <c r="K36"/>
  <c r="K37"/>
  <c r="K38"/>
  <c r="K39"/>
  <c r="K40"/>
  <c r="K41"/>
  <c r="K42"/>
  <c r="K44"/>
  <c r="K46"/>
  <c r="K48"/>
  <c r="K49"/>
  <c r="K50"/>
  <c r="K51"/>
  <c r="K52"/>
  <c r="K54"/>
  <c r="K56"/>
  <c r="K58"/>
  <c r="K59"/>
  <c r="K60"/>
  <c r="K62"/>
  <c r="K63"/>
  <c r="K64"/>
  <c r="K66"/>
  <c r="K67"/>
  <c r="K68"/>
  <c r="K69"/>
  <c r="K71"/>
  <c r="K72"/>
  <c r="K74"/>
  <c r="K75"/>
  <c r="K76"/>
  <c r="K78"/>
  <c r="K79"/>
  <c r="K80"/>
  <c r="K82"/>
  <c r="K83"/>
  <c r="K84"/>
  <c r="K85"/>
  <c r="K86"/>
  <c r="K87"/>
  <c r="K89"/>
  <c r="K90"/>
  <c r="K91"/>
  <c r="K93"/>
  <c r="K94"/>
  <c r="K95"/>
  <c r="K96"/>
  <c r="K98"/>
  <c r="K99"/>
  <c r="K100"/>
  <c r="K101"/>
  <c r="K102"/>
  <c r="K111"/>
  <c r="K112"/>
  <c r="K113"/>
  <c r="K115"/>
  <c r="K116"/>
  <c r="K117"/>
  <c r="K118"/>
  <c r="K120"/>
  <c r="K121"/>
  <c r="K122"/>
  <c r="K123"/>
  <c r="K125"/>
  <c r="K126"/>
  <c r="K127"/>
  <c r="K128"/>
  <c r="K129"/>
  <c r="K130"/>
  <c r="K132"/>
  <c r="K133"/>
  <c r="K134"/>
  <c r="K135"/>
  <c r="K137"/>
  <c r="K138"/>
  <c r="K139"/>
  <c r="K140"/>
  <c r="K142"/>
  <c r="K143"/>
  <c r="K144"/>
  <c r="K146"/>
  <c r="K147"/>
  <c r="K149"/>
  <c r="K150"/>
  <c r="K152"/>
  <c r="K153"/>
  <c r="K15"/>
  <c r="K14"/>
  <c r="J16"/>
  <c r="J17"/>
  <c r="J19"/>
  <c r="J20"/>
  <c r="J22"/>
  <c r="J23"/>
  <c r="J24"/>
  <c r="J26"/>
  <c r="J27"/>
  <c r="J29"/>
  <c r="J31"/>
  <c r="J32"/>
  <c r="J33"/>
  <c r="J35"/>
  <c r="J36"/>
  <c r="J37"/>
  <c r="J38"/>
  <c r="J39"/>
  <c r="J40"/>
  <c r="J41"/>
  <c r="J42"/>
  <c r="J44"/>
  <c r="J46"/>
  <c r="J48"/>
  <c r="J49"/>
  <c r="J50"/>
  <c r="J51"/>
  <c r="J52"/>
  <c r="J54"/>
  <c r="J56"/>
  <c r="J58"/>
  <c r="J59"/>
  <c r="J60"/>
  <c r="J62"/>
  <c r="J63"/>
  <c r="J64"/>
  <c r="J66"/>
  <c r="J67"/>
  <c r="J68"/>
  <c r="J69"/>
  <c r="J71"/>
  <c r="J72"/>
  <c r="J74"/>
  <c r="J75"/>
  <c r="J76"/>
  <c r="J78"/>
  <c r="J79"/>
  <c r="J80"/>
  <c r="J82"/>
  <c r="J83"/>
  <c r="J84"/>
  <c r="J85"/>
  <c r="J86"/>
  <c r="J87"/>
  <c r="J89"/>
  <c r="J90"/>
  <c r="J91"/>
  <c r="J93"/>
  <c r="J94"/>
  <c r="J95"/>
  <c r="J96"/>
  <c r="J98"/>
  <c r="J99"/>
  <c r="J100"/>
  <c r="J101"/>
  <c r="J102"/>
  <c r="J111"/>
  <c r="J112"/>
  <c r="J113"/>
  <c r="J115"/>
  <c r="J116"/>
  <c r="J117"/>
  <c r="J118"/>
  <c r="J120"/>
  <c r="J121"/>
  <c r="J122"/>
  <c r="J123"/>
  <c r="J125"/>
  <c r="J126"/>
  <c r="J127"/>
  <c r="J128"/>
  <c r="J129"/>
  <c r="J130"/>
  <c r="J132"/>
  <c r="J133"/>
  <c r="J134"/>
  <c r="J135"/>
  <c r="J137"/>
  <c r="J138"/>
  <c r="J139"/>
  <c r="J140"/>
  <c r="J142"/>
  <c r="J143"/>
  <c r="J144"/>
  <c r="J146"/>
  <c r="J147"/>
  <c r="J149"/>
  <c r="J150"/>
  <c r="J152"/>
  <c r="J153"/>
  <c r="J15"/>
  <c r="J14"/>
  <c r="I14"/>
  <c r="N18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I16"/>
  <c r="I17"/>
  <c r="I19"/>
  <c r="I20"/>
  <c r="I22"/>
  <c r="I23"/>
  <c r="I24"/>
  <c r="I26"/>
  <c r="I27"/>
  <c r="I29"/>
  <c r="I31"/>
  <c r="I32"/>
  <c r="I33"/>
  <c r="I35"/>
  <c r="I36"/>
  <c r="I37"/>
  <c r="I38"/>
  <c r="I39"/>
  <c r="I40"/>
  <c r="I41"/>
  <c r="I42"/>
  <c r="I44"/>
  <c r="I46"/>
  <c r="I48"/>
  <c r="I49"/>
  <c r="I50"/>
  <c r="I51"/>
  <c r="I52"/>
  <c r="I54"/>
  <c r="I56"/>
  <c r="I58"/>
  <c r="I59"/>
  <c r="I60"/>
  <c r="I62"/>
  <c r="I63"/>
  <c r="I64"/>
  <c r="I66"/>
  <c r="I67"/>
  <c r="I68"/>
  <c r="I69"/>
  <c r="I71"/>
  <c r="I72"/>
  <c r="I74"/>
  <c r="I75"/>
  <c r="I76"/>
  <c r="I78"/>
  <c r="I79"/>
  <c r="I80"/>
  <c r="I82"/>
  <c r="I83"/>
  <c r="I84"/>
  <c r="I85"/>
  <c r="I86"/>
  <c r="I87"/>
  <c r="I89"/>
  <c r="I90"/>
  <c r="I91"/>
  <c r="I93"/>
  <c r="I94"/>
  <c r="I95"/>
  <c r="I96"/>
  <c r="I98"/>
  <c r="I99"/>
  <c r="I100"/>
  <c r="I101"/>
  <c r="I102"/>
  <c r="I111"/>
  <c r="I112"/>
  <c r="I113"/>
  <c r="I115"/>
  <c r="I116"/>
  <c r="I117"/>
  <c r="I118"/>
  <c r="I120"/>
  <c r="I121"/>
  <c r="I122"/>
  <c r="I123"/>
  <c r="I125"/>
  <c r="I126"/>
  <c r="I127"/>
  <c r="I128"/>
  <c r="I129"/>
  <c r="I130"/>
  <c r="I132"/>
  <c r="I133"/>
  <c r="I134"/>
  <c r="I135"/>
  <c r="I137"/>
  <c r="I138"/>
  <c r="I139"/>
  <c r="I140"/>
  <c r="I142"/>
  <c r="I143"/>
  <c r="I144"/>
  <c r="I146"/>
  <c r="I147"/>
  <c r="I149"/>
  <c r="I150"/>
  <c r="I152"/>
  <c r="I153"/>
  <c r="I15"/>
  <c r="H14"/>
  <c r="H16"/>
  <c r="H17"/>
  <c r="H19"/>
  <c r="H20"/>
  <c r="H22"/>
  <c r="H23"/>
  <c r="H24"/>
  <c r="H26"/>
  <c r="H27"/>
  <c r="H29"/>
  <c r="H31"/>
  <c r="H32"/>
  <c r="H33"/>
  <c r="H35"/>
  <c r="H36"/>
  <c r="H37"/>
  <c r="H38"/>
  <c r="H39"/>
  <c r="H40"/>
  <c r="H41"/>
  <c r="H42"/>
  <c r="H44"/>
  <c r="H46"/>
  <c r="H48"/>
  <c r="H49"/>
  <c r="H50"/>
  <c r="H51"/>
  <c r="H52"/>
  <c r="H54"/>
  <c r="H56"/>
  <c r="H58"/>
  <c r="H59"/>
  <c r="H60"/>
  <c r="H62"/>
  <c r="H63"/>
  <c r="H64"/>
  <c r="H66"/>
  <c r="H67"/>
  <c r="H68"/>
  <c r="H69"/>
  <c r="H71"/>
  <c r="H72"/>
  <c r="H74"/>
  <c r="H75"/>
  <c r="H76"/>
  <c r="H78"/>
  <c r="H79"/>
  <c r="H80"/>
  <c r="H82"/>
  <c r="H83"/>
  <c r="H84"/>
  <c r="H85"/>
  <c r="H86"/>
  <c r="H87"/>
  <c r="H89"/>
  <c r="H90"/>
  <c r="H91"/>
  <c r="H93"/>
  <c r="H94"/>
  <c r="H95"/>
  <c r="H96"/>
  <c r="H98"/>
  <c r="H99"/>
  <c r="H100"/>
  <c r="H101"/>
  <c r="H102"/>
  <c r="H111"/>
  <c r="H112"/>
  <c r="H113"/>
  <c r="H115"/>
  <c r="H116"/>
  <c r="H117"/>
  <c r="H118"/>
  <c r="H120"/>
  <c r="H121"/>
  <c r="H122"/>
  <c r="H123"/>
  <c r="H125"/>
  <c r="H126"/>
  <c r="H127"/>
  <c r="H128"/>
  <c r="H129"/>
  <c r="H130"/>
  <c r="H132"/>
  <c r="H133"/>
  <c r="H134"/>
  <c r="H135"/>
  <c r="H137"/>
  <c r="H138"/>
  <c r="H139"/>
  <c r="H140"/>
  <c r="H142"/>
  <c r="H143"/>
  <c r="H144"/>
  <c r="H146"/>
  <c r="H147"/>
  <c r="H149"/>
  <c r="H150"/>
  <c r="H152"/>
  <c r="H153"/>
  <c r="H15"/>
  <c r="G14"/>
  <c r="G16"/>
  <c r="G17"/>
  <c r="G19"/>
  <c r="G20"/>
  <c r="G22"/>
  <c r="G23"/>
  <c r="G24"/>
  <c r="G26"/>
  <c r="G27"/>
  <c r="G29"/>
  <c r="G31"/>
  <c r="G32"/>
  <c r="G33"/>
  <c r="G35"/>
  <c r="G36"/>
  <c r="G37"/>
  <c r="G38"/>
  <c r="G39"/>
  <c r="G40"/>
  <c r="G41"/>
  <c r="G42"/>
  <c r="G44"/>
  <c r="G46"/>
  <c r="G48"/>
  <c r="G49"/>
  <c r="G50"/>
  <c r="G51"/>
  <c r="G52"/>
  <c r="G54"/>
  <c r="G56"/>
  <c r="G58"/>
  <c r="G59"/>
  <c r="G60"/>
  <c r="G62"/>
  <c r="G63"/>
  <c r="G64"/>
  <c r="G66"/>
  <c r="G67"/>
  <c r="G68"/>
  <c r="G69"/>
  <c r="G71"/>
  <c r="G72"/>
  <c r="G74"/>
  <c r="G75"/>
  <c r="G76"/>
  <c r="G78"/>
  <c r="G79"/>
  <c r="G80"/>
  <c r="G82"/>
  <c r="G83"/>
  <c r="G84"/>
  <c r="G85"/>
  <c r="G86"/>
  <c r="G87"/>
  <c r="G89"/>
  <c r="G90"/>
  <c r="G91"/>
  <c r="G93"/>
  <c r="G94"/>
  <c r="G95"/>
  <c r="G96"/>
  <c r="G98"/>
  <c r="G99"/>
  <c r="G100"/>
  <c r="G101"/>
  <c r="G102"/>
  <c r="G111"/>
  <c r="G112"/>
  <c r="G113"/>
  <c r="G115"/>
  <c r="G116"/>
  <c r="G117"/>
  <c r="G118"/>
  <c r="G120"/>
  <c r="G121"/>
  <c r="G122"/>
  <c r="G123"/>
  <c r="G125"/>
  <c r="G126"/>
  <c r="G127"/>
  <c r="G128"/>
  <c r="G129"/>
  <c r="G130"/>
  <c r="G132"/>
  <c r="G133"/>
  <c r="G134"/>
  <c r="G135"/>
  <c r="G137"/>
  <c r="G138"/>
  <c r="G139"/>
  <c r="G140"/>
  <c r="G142"/>
  <c r="G143"/>
  <c r="G144"/>
  <c r="G146"/>
  <c r="G147"/>
  <c r="G149"/>
  <c r="G150"/>
  <c r="G152"/>
  <c r="G153"/>
  <c r="G15"/>
  <c r="F14"/>
  <c r="F16"/>
  <c r="F17"/>
  <c r="F19"/>
  <c r="F20"/>
  <c r="F22"/>
  <c r="F23"/>
  <c r="F24"/>
  <c r="F26"/>
  <c r="F27"/>
  <c r="F29"/>
  <c r="F31"/>
  <c r="F32"/>
  <c r="F33"/>
  <c r="F35"/>
  <c r="F36"/>
  <c r="F37"/>
  <c r="F38"/>
  <c r="F39"/>
  <c r="F40"/>
  <c r="F41"/>
  <c r="F42"/>
  <c r="F44"/>
  <c r="F46"/>
  <c r="F48"/>
  <c r="F49"/>
  <c r="F50"/>
  <c r="F51"/>
  <c r="F52"/>
  <c r="F54"/>
  <c r="F56"/>
  <c r="F58"/>
  <c r="F59"/>
  <c r="F60"/>
  <c r="F62"/>
  <c r="F63"/>
  <c r="F64"/>
  <c r="F66"/>
  <c r="F67"/>
  <c r="F68"/>
  <c r="F69"/>
  <c r="F71"/>
  <c r="F72"/>
  <c r="F74"/>
  <c r="F75"/>
  <c r="F76"/>
  <c r="F78"/>
  <c r="F79"/>
  <c r="F80"/>
  <c r="F82"/>
  <c r="F83"/>
  <c r="F84"/>
  <c r="F85"/>
  <c r="F86"/>
  <c r="F87"/>
  <c r="F89"/>
  <c r="F90"/>
  <c r="F91"/>
  <c r="F93"/>
  <c r="F94"/>
  <c r="F95"/>
  <c r="F96"/>
  <c r="F98"/>
  <c r="F99"/>
  <c r="F100"/>
  <c r="F101"/>
  <c r="F102"/>
  <c r="F111"/>
  <c r="F112"/>
  <c r="F113"/>
  <c r="F115"/>
  <c r="F116"/>
  <c r="F117"/>
  <c r="F118"/>
  <c r="F120"/>
  <c r="F121"/>
  <c r="F122"/>
  <c r="F123"/>
  <c r="F125"/>
  <c r="F126"/>
  <c r="F127"/>
  <c r="F128"/>
  <c r="F129"/>
  <c r="F130"/>
  <c r="F132"/>
  <c r="F133"/>
  <c r="F134"/>
  <c r="F135"/>
  <c r="F137"/>
  <c r="F138"/>
  <c r="F139"/>
  <c r="F140"/>
  <c r="F142"/>
  <c r="F143"/>
  <c r="F144"/>
  <c r="F146"/>
  <c r="F147"/>
  <c r="F149"/>
  <c r="F150"/>
  <c r="F152"/>
  <c r="F153"/>
  <c r="F15"/>
  <c r="N186" l="1"/>
</calcChain>
</file>

<file path=xl/sharedStrings.xml><?xml version="1.0" encoding="utf-8"?>
<sst xmlns="http://schemas.openxmlformats.org/spreadsheetml/2006/main" count="322" uniqueCount="204">
  <si>
    <t>Наименование товара</t>
  </si>
  <si>
    <t>Кол-во в упаковке</t>
  </si>
  <si>
    <t>24 мес.</t>
  </si>
  <si>
    <t>12 мес.</t>
  </si>
  <si>
    <t>10 мес.</t>
  </si>
  <si>
    <t>36 мес.</t>
  </si>
  <si>
    <t xml:space="preserve">Стевиозид SWITA </t>
  </si>
  <si>
    <t>Кисели витаминизированные быстрорастворимые "ФитПарад"™</t>
  </si>
  <si>
    <t xml:space="preserve">Кисель овсяный "ФитПарад"™ </t>
  </si>
  <si>
    <t xml:space="preserve">Каша льняная "ФитПарад"™ </t>
  </si>
  <si>
    <t>Каша овсяная с топинамбуром</t>
  </si>
  <si>
    <t xml:space="preserve">Напитки б/р </t>
  </si>
  <si>
    <t>ФитПарад № 7 60 г (саше Омаг/32)</t>
  </si>
  <si>
    <t xml:space="preserve">ФитПарад № 7 400 г (дойпак) </t>
  </si>
  <si>
    <t>ФитПарад № 7 200 г (коробка)</t>
  </si>
  <si>
    <t xml:space="preserve">ФитПарад № 7 180 г (банка) </t>
  </si>
  <si>
    <t>Фитпарад № 8 60 г (саше Омаг/32)</t>
  </si>
  <si>
    <t>Фитпарад № 8 180 г (банка)</t>
  </si>
  <si>
    <t>ФитПарад № 10 200 г (дой-пак)</t>
  </si>
  <si>
    <t>ФитПарад № 19 9 г (флакон 150 шт)</t>
  </si>
  <si>
    <t>ФитПарад № 19 столовый подсластитель 18гр (300 шт)</t>
  </si>
  <si>
    <t>ФитПарад № 20 9 г (флакон 150 шт)</t>
  </si>
  <si>
    <t>ФитПарад № 20 столовый подсластитель 18гр (300 шт)</t>
  </si>
  <si>
    <t>ФитПарад № 21 9 г (флакон 150 шт)</t>
  </si>
  <si>
    <t>ФитПарад № 21 18 г (флакон 300 шт)</t>
  </si>
  <si>
    <t>Стевиозид "Свита", 90 г (банка)</t>
  </si>
  <si>
    <t>Эритрит 400 г (коробка)</t>
  </si>
  <si>
    <t>Кисель вит. "Черника" б/р, 30 г (пакет-саше)</t>
  </si>
  <si>
    <t>Кисель вит. "Персик" б/р, 30 г (пакет-саше)</t>
  </si>
  <si>
    <t>Кисель вит. "Клюква" б/р, 30 г (пакет-саше)</t>
  </si>
  <si>
    <t>Кисель вит. "Земляника" б/р, 30 г (пакет-саше)</t>
  </si>
  <si>
    <t>Кисель овсяный "Лесные ягоды" 50 г (пакет-саше)</t>
  </si>
  <si>
    <t>Кисель овсяный "Клюква" 50 г (пакет-саше)</t>
  </si>
  <si>
    <t>Кисель овсяный "Вишня" 50 г (пакет-саше)</t>
  </si>
  <si>
    <t>Каша льняная "Яблоко с корицей" 25 г (пакет-саше)</t>
  </si>
  <si>
    <t>Каша льняная "Клубника со сливками" 25 г (пакет-саше)</t>
  </si>
  <si>
    <t>Каша льняная "Белые грибы со сливочным сыром" 25 г (пакет-саше)</t>
  </si>
  <si>
    <t>Каша льняная "Абрикос с шиповником" 25 г (пакет-саше)</t>
  </si>
  <si>
    <t>Загуститель Пектин 25 г (пакет-саше)</t>
  </si>
  <si>
    <t>Загуститель Агар-агар 25 г (пакет-саше)</t>
  </si>
  <si>
    <t>Отруби овсяные 400 г (коробка)</t>
  </si>
  <si>
    <t>Семена Льна 200 г (коробка)</t>
  </si>
  <si>
    <t>Горячий шоколад со вкусом лесного ореха 200 г (дойпак)</t>
  </si>
  <si>
    <t>Горячий шоколад со вкусом ванили 200 г (дойпак)</t>
  </si>
  <si>
    <t>Какао обезжиренный 150 г (дойпак)</t>
  </si>
  <si>
    <t>Цикорий 100 г (дойпак)</t>
  </si>
  <si>
    <t>Сироп "Черника-Ежевика" 250 мл (ПЭТ- бутылка)</t>
  </si>
  <si>
    <t>Сироп "Лимон-Имбирь" 250 мл (ПЭТ- бутылка)</t>
  </si>
  <si>
    <t>Сироп "Клубника-Кактус" 250 мл (ПЭТ- бутылка)</t>
  </si>
  <si>
    <t>Сироп "Гранат-Годжи" 250 мл (ПЭТ- бутылка)</t>
  </si>
  <si>
    <t>Сироп "Вишня-Корица" 250 мл (ПЭТ- бутылка)</t>
  </si>
  <si>
    <t>Коктейль белково-углеводный "Клубника" 30 г (пакет-саше)</t>
  </si>
  <si>
    <t>Смесь для выпечки безе "Шоколад" 165 г (коробка)</t>
  </si>
  <si>
    <t>Смесь для выпечки безе "Кокос" 165 г (коробка)</t>
  </si>
  <si>
    <t>Смесь для выпечки безе "Клубника" 165 г (коробка)</t>
  </si>
  <si>
    <t>Смесь для выпечки безе "Ваниль" 165 г (коробка)</t>
  </si>
  <si>
    <t>Смесь для панна котты "Ваниль" 50 г (пакет-саше)</t>
  </si>
  <si>
    <t>Смесь для панна котты "Дыня" 50 г (пакет-саше)</t>
  </si>
  <si>
    <t>Смесь для панна котты "Клубника" 50 г (пакет-саше)</t>
  </si>
  <si>
    <t>Смесь для панна котты "Шоколад" 50 г (пакет-саше)</t>
  </si>
  <si>
    <t>ФитПарад № 9 9 г (флакон 150 шт)</t>
  </si>
  <si>
    <t>Коктейль белково-углеводный "Дыня" 30 г (пакет-саше)</t>
  </si>
  <si>
    <t>Коктейль белково-углеводный "Шоколадный пломбир" 30 г (пакет-саше)</t>
  </si>
  <si>
    <t>Кукурузные хлопья</t>
  </si>
  <si>
    <t>Кукурузные хлопья шоколадные</t>
  </si>
  <si>
    <t xml:space="preserve">Загустители "ФитПарад"™ </t>
  </si>
  <si>
    <t>Желатин 25 г (пакет-саше)</t>
  </si>
  <si>
    <t>ФитПарад № 20 4,5г (плоский флакон 75 шт)</t>
  </si>
  <si>
    <t xml:space="preserve">Молоко КОКОСОВОЕ  сухое </t>
  </si>
  <si>
    <t>Каша овсяная вит. б/п Клубника 35г</t>
  </si>
  <si>
    <t>Каша овсяная вит. б/п Груша 35г</t>
  </si>
  <si>
    <t>Каша овсяная вит. б/п Черника 35г</t>
  </si>
  <si>
    <t>Семена Чиа 40 г (пакет-саше)</t>
  </si>
  <si>
    <t>ФитПарад № 12  50 г -100шт. (саше 32)</t>
  </si>
  <si>
    <t>Столовый подсластитель ЭРИТРИТ, 400г</t>
  </si>
  <si>
    <t>Заменитель сахара на основе сукралозы и стевии № 9, 19, 20, 21 (таблетки)</t>
  </si>
  <si>
    <t>ФитПарад № 10 50 г -100 шт. (саше 32)</t>
  </si>
  <si>
    <t xml:space="preserve">МОЛОКО сухое </t>
  </si>
  <si>
    <t>Сиропы ПЭТ</t>
  </si>
  <si>
    <t>Коктейли</t>
  </si>
  <si>
    <t>Смесь для безе белковая</t>
  </si>
  <si>
    <t>Смесь для приготовления панна котты</t>
  </si>
  <si>
    <t>Заменители сахара на основе эритрита и стевии № 7 (в 5 раз слаще сахара)</t>
  </si>
  <si>
    <t>Заменитель сахара на основе эритрита и стевии № 8 (в 5 раз слаще сахара)</t>
  </si>
  <si>
    <t>Заменитель сахара на основе эритрита и стевии № 10 (в 10 раз слаще сахара)</t>
  </si>
  <si>
    <t>Заменитель сахара на основе стевии № 14 (в 10 раз слаще сахара)</t>
  </si>
  <si>
    <t>Заменитель сахара на основе инулина № 11 (в 10 раз слаще сахара)</t>
  </si>
  <si>
    <t>ООО "Наш Дом"</t>
  </si>
  <si>
    <t>606508, Нижегородская обл., г. Городец, ул. Новая 121, пом.5</t>
  </si>
  <si>
    <t>ОГРН 1155248002733; ИНН 5248040400 КПП 524801001</t>
  </si>
  <si>
    <t>р/сч 407028109140000348 в ПАО «САРОВБИЗНЕСБАНК»</t>
  </si>
  <si>
    <t>Суперфуды  "ФитПарад"™</t>
  </si>
  <si>
    <t>Сладкая пудра на эритрите со вкусом карамели</t>
  </si>
  <si>
    <t>Сладкая пудра на эритрите со вкусом клубники</t>
  </si>
  <si>
    <t>Сладкая пудра на эритрите со вкусом миндаля</t>
  </si>
  <si>
    <t>Сладкая пудра на эритрите со вкусом шоколада и кокоса</t>
  </si>
  <si>
    <t xml:space="preserve">Сладкая пудра на эритрите со сливочным вкусом </t>
  </si>
  <si>
    <t>Смесь для оладьев высокобелковая со вкусом банана</t>
  </si>
  <si>
    <t>Смесь для оладьев высокобелковая со вкусом карамели</t>
  </si>
  <si>
    <t>Смесь для оладьев высокобелковая со вкусом клубники</t>
  </si>
  <si>
    <t>Смесь для оладьев высокобелковая со вкусом сливок</t>
  </si>
  <si>
    <t>Омега 3+Ламинария+Витамин Е, 1400 мг 120 капсул</t>
  </si>
  <si>
    <t>Л-Карнитин, 830 мг 180 капсул</t>
  </si>
  <si>
    <t>Коэнзим Q10, 700 мг 30 капсул</t>
  </si>
  <si>
    <t>18 мес.</t>
  </si>
  <si>
    <t>Льняная мука 500г (пакет)</t>
  </si>
  <si>
    <t>Овсяная мука 500г (пакет)</t>
  </si>
  <si>
    <t>6 мес.</t>
  </si>
  <si>
    <t>Рисовая мука 500г (пакет)</t>
  </si>
  <si>
    <t>Кукурузная мука 500г (пакет)</t>
  </si>
  <si>
    <t>8 мес.</t>
  </si>
  <si>
    <t>Амарантовая мука 500г (пакет)</t>
  </si>
  <si>
    <t>к/сч 30101810422020000718 БИК 042202718</t>
  </si>
  <si>
    <t>№ п/п</t>
  </si>
  <si>
    <t>Срок годн.</t>
  </si>
  <si>
    <t>ФитПарад № 10 150 г (дой-пак)</t>
  </si>
  <si>
    <t>ФитПарад № 11 200 г (дой-пак)</t>
  </si>
  <si>
    <t>ФитПарад № 11 150 г (дой-пак)</t>
  </si>
  <si>
    <t>Заменитель сахара с ло хан го № 12 (в 10 раз слаще сахара)</t>
  </si>
  <si>
    <t>ФитПарад № 14 200 г (дой-пак)</t>
  </si>
  <si>
    <t>ФитПарад № 14 150 г (дой-пак)</t>
  </si>
  <si>
    <t>ФитПарад № 14 50 г (саше Омаг/32)</t>
  </si>
  <si>
    <t>Сладкая пудра на эритрите</t>
  </si>
  <si>
    <t>сумма</t>
  </si>
  <si>
    <t>Клетчатка яблочная с пектином 25 г (пакет-саше)</t>
  </si>
  <si>
    <t>Клетчатка свекловичная с топинамбуром 25 г (пакет-саше)</t>
  </si>
  <si>
    <t>Молоко сухое обезжиренное 1,5%, 300г (пакет)</t>
  </si>
  <si>
    <t>Молоко сухое обезжиренное 1,5%, 300г (коробка)</t>
  </si>
  <si>
    <t>Мука</t>
  </si>
  <si>
    <t>Карамель</t>
  </si>
  <si>
    <t>Карамель леденцовая Кола, Вишня, Апельсин 60 г (дой-пак)</t>
  </si>
  <si>
    <t>Карамель леденцовая Кола, Вишня, Апельсин 48 г (дой-пак)</t>
  </si>
  <si>
    <t>Карамель леденцовая Манго, Клубника, Лайм 60 г (дой-пак)</t>
  </si>
  <si>
    <t>Карамель леденцовая Манго, Клубника, Лайм 48 г (дой-пак)</t>
  </si>
  <si>
    <t>Смесь для оладьев высокобелковая</t>
  </si>
  <si>
    <t>Капсулы</t>
  </si>
  <si>
    <t>итого</t>
  </si>
  <si>
    <t>Горячий шоколад / Какао</t>
  </si>
  <si>
    <t>Какао обезжиренный 1% (элитный)</t>
  </si>
  <si>
    <t>Горячий шоколад низкокалорийный</t>
  </si>
  <si>
    <t>Альтернативные сахара</t>
  </si>
  <si>
    <t>Сгущенное молоко (ламистер, 100 г)</t>
  </si>
  <si>
    <t>Вареное сгущенное молоко (ламистер, 100 г)</t>
  </si>
  <si>
    <t xml:space="preserve">Сахарозаменитель MasterShape </t>
  </si>
  <si>
    <t>MasterShape №1, дойпак 150 г</t>
  </si>
  <si>
    <t>MasterShape №1, саше 45 г (90 шт)</t>
  </si>
  <si>
    <t>тел. +79991416151; e-mail:Vipfit52@mail.ru</t>
  </si>
  <si>
    <t xml:space="preserve">Цена за шт., руб. </t>
  </si>
  <si>
    <t>цена сайта</t>
  </si>
  <si>
    <t xml:space="preserve">Заказ </t>
  </si>
  <si>
    <t xml:space="preserve">от 5 тыс. </t>
  </si>
  <si>
    <t>от 1 тыс</t>
  </si>
  <si>
    <t>от 8 тыс.</t>
  </si>
  <si>
    <t>от 15 тыс.</t>
  </si>
  <si>
    <t>от 20 тыс.</t>
  </si>
  <si>
    <t>от 60 тыс.</t>
  </si>
  <si>
    <t>Интернет-магазин здорового питания</t>
  </si>
  <si>
    <t xml:space="preserve">      Vipfit52.com</t>
  </si>
  <si>
    <t>Сбор заявок: понедельник-среда (до 22-00 по Мск). Отправка товара до ТК в Н.Новгороде: воскресенье-понедельник.</t>
  </si>
  <si>
    <t>Наше преимущество- закзаз можете сделать в штучном количестве</t>
  </si>
  <si>
    <t>Цены указаны по состоянию на 01.03.2019 года</t>
  </si>
  <si>
    <t>Коктейль белковый со вкусом "клубника", 300 г</t>
  </si>
  <si>
    <t>Коктейль белковый со вкусом "шоколадный пломбир", 300 г</t>
  </si>
  <si>
    <t>Коктейль белковый со вкусом "фисташковое мороженое", 300 г</t>
  </si>
  <si>
    <t>Сироп со стевией FitActive со вкусом "Карамель", 300 г</t>
  </si>
  <si>
    <t>Сироп со стевией FitActive со вкусом "Молочный шоколад", 300 г</t>
  </si>
  <si>
    <t>Сироп со стевией FitActive со вкусом "Темный шоколад", 300 г</t>
  </si>
  <si>
    <t>Сироп со стевией FitActive со вкусом "Сливочный пломбир", 300 г</t>
  </si>
  <si>
    <t>Сироп со стевией FitActive со вкусом "Кокос", 300 г</t>
  </si>
  <si>
    <t>Сироп со стевией FitActive со вкусом "Крем-брюле", 300 г</t>
  </si>
  <si>
    <t>Сироп со стевией FitActive со вкусом "Миндаль", 300 г</t>
  </si>
  <si>
    <t>Сироп со стевией FitActive со вкусом "Лесной орех", 300 г</t>
  </si>
  <si>
    <t>Кокосовая мука 400г (пакет) Новая упаковка Дойпак.</t>
  </si>
  <si>
    <t>Сироп "Черника"  ФитЭффектум 250 мл                          БАД</t>
  </si>
  <si>
    <t>Сироп "Клубника"  ФитЭффектум 250 мл                        БАД</t>
  </si>
  <si>
    <t>Сироп "Малина"  ФитЭффектум 250 мл                           БАД</t>
  </si>
  <si>
    <t>Сироп "Карамель"  ФитЭффектум 250 мл                       БАД</t>
  </si>
  <si>
    <t>Сироп "Клюква"  ФитЭффектум 250 мл                           БАД</t>
  </si>
  <si>
    <t>Сироп "Шиповник"  ФитЭффектум 250 мл                      БАД</t>
  </si>
  <si>
    <t>ФитПарад №7</t>
  </si>
  <si>
    <t>ФитПарад №8</t>
  </si>
  <si>
    <t>ФитПарад №10</t>
  </si>
  <si>
    <t>ФитПарад №11</t>
  </si>
  <si>
    <t>ФитПарад №12</t>
  </si>
  <si>
    <t>ФитПарад №14</t>
  </si>
  <si>
    <t>Горячий шоколад Ваниль</t>
  </si>
  <si>
    <t>Эритрит</t>
  </si>
  <si>
    <t>Стевиозид "СВИТА"</t>
  </si>
  <si>
    <t>Сукралоза</t>
  </si>
  <si>
    <t>Какао обез Фитпарад</t>
  </si>
  <si>
    <t>Цикорий</t>
  </si>
  <si>
    <t>Молоко сух об</t>
  </si>
  <si>
    <t>Молоко кокосовое</t>
  </si>
  <si>
    <t>Мука кокосовая</t>
  </si>
  <si>
    <t>Семена чиа</t>
  </si>
  <si>
    <t>Мальтит порошок (мальтитол)</t>
  </si>
  <si>
    <t xml:space="preserve">                    СМЕСИ "ФИТПАРАД" 5 кг. (цена указана за 5 кг.)</t>
  </si>
  <si>
    <r>
      <t>Кокосовый органический сахар, коробка 200 г</t>
    </r>
    <r>
      <rPr>
        <sz val="11"/>
        <color indexed="10"/>
        <rFont val="Times New Roman"/>
        <family val="1"/>
        <charset val="204"/>
      </rPr>
      <t>НОВИНКА!!!</t>
    </r>
  </si>
  <si>
    <r>
      <t xml:space="preserve">Кисели витаминизированные быстрорастворимые "ФитЭффектум"™ </t>
    </r>
    <r>
      <rPr>
        <b/>
        <sz val="11"/>
        <color indexed="10"/>
        <rFont val="Times New Roman"/>
        <family val="1"/>
        <charset val="204"/>
      </rPr>
      <t>Новинка!!!!</t>
    </r>
  </si>
  <si>
    <r>
      <t>Семена Черного кунжута 150 г (коробка)</t>
    </r>
    <r>
      <rPr>
        <sz val="11"/>
        <color indexed="10"/>
        <rFont val="Times New Roman"/>
        <family val="1"/>
        <charset val="204"/>
      </rPr>
      <t>НОВИНКА!!!</t>
    </r>
  </si>
  <si>
    <r>
      <t xml:space="preserve">Сиропы ФитЭффектум  </t>
    </r>
    <r>
      <rPr>
        <b/>
        <sz val="11"/>
        <color indexed="10"/>
        <rFont val="Times New Roman"/>
        <family val="1"/>
        <charset val="204"/>
      </rPr>
      <t>НОВИНКА!!!</t>
    </r>
  </si>
  <si>
    <r>
      <t xml:space="preserve">Десерт молочный низкокалорийный </t>
    </r>
    <r>
      <rPr>
        <b/>
        <sz val="11"/>
        <color indexed="10"/>
        <rFont val="Times New Roman"/>
        <family val="1"/>
        <charset val="204"/>
      </rPr>
      <t>СКОРО!</t>
    </r>
  </si>
  <si>
    <r>
      <t xml:space="preserve">Коктейли </t>
    </r>
    <r>
      <rPr>
        <b/>
        <sz val="11"/>
        <color indexed="10"/>
        <rFont val="Times New Roman"/>
        <family val="1"/>
        <charset val="204"/>
      </rPr>
      <t>НОВИНКА!!!</t>
    </r>
  </si>
  <si>
    <r>
      <t xml:space="preserve">Сиропы </t>
    </r>
    <r>
      <rPr>
        <b/>
        <sz val="11"/>
        <color indexed="10"/>
        <rFont val="Times New Roman"/>
        <family val="1"/>
        <charset val="204"/>
      </rPr>
      <t>НОВИНКА!!!!</t>
    </r>
  </si>
</sst>
</file>

<file path=xl/styles.xml><?xml version="1.0" encoding="utf-8"?>
<styleSheet xmlns="http://schemas.openxmlformats.org/spreadsheetml/2006/main">
  <numFmts count="2">
    <numFmt numFmtId="43" formatCode="_-* #,##0.00_р_._-;\-* #,##0.00_р_._-;_-* &quot;-&quot;??_р_._-;_-@_-"/>
    <numFmt numFmtId="164" formatCode="_-* #,##0_р_._-;\-* #,##0_р_._-;_-* &quot;-&quot;??_р_._-;_-@_-"/>
  </numFmts>
  <fonts count="48">
    <font>
      <sz val="10"/>
      <name val="Arial Cyr"/>
      <charset val="204"/>
    </font>
    <font>
      <sz val="10"/>
      <name val="Arial Cyr"/>
      <charset val="204"/>
    </font>
    <font>
      <sz val="7"/>
      <name val="Arial Cyr"/>
      <charset val="204"/>
    </font>
    <font>
      <b/>
      <sz val="8"/>
      <name val="Times New Roman"/>
      <family val="1"/>
      <charset val="204"/>
    </font>
    <font>
      <sz val="8"/>
      <name val="Arial Cyr"/>
      <charset val="204"/>
    </font>
    <font>
      <sz val="8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7"/>
      <color theme="0" tint="-0.34998626667073579"/>
      <name val="Arial Cyr"/>
      <charset val="204"/>
    </font>
    <font>
      <sz val="7"/>
      <color rgb="FFFF0000"/>
      <name val="Arial Cyr"/>
      <charset val="204"/>
    </font>
    <font>
      <sz val="10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sz val="9"/>
      <color theme="0"/>
      <name val="Times New Roman"/>
      <family val="1"/>
      <charset val="204"/>
    </font>
    <font>
      <b/>
      <sz val="14"/>
      <color rgb="FFFFFF00"/>
      <name val="Times New Roman"/>
      <family val="1"/>
      <charset val="204"/>
    </font>
    <font>
      <b/>
      <sz val="12"/>
      <color rgb="FFFFFF00"/>
      <name val="Times New Roman"/>
      <family val="1"/>
      <charset val="204"/>
    </font>
    <font>
      <sz val="10"/>
      <color rgb="FFFFFF00"/>
      <name val="Calibri"/>
      <family val="2"/>
      <charset val="204"/>
      <scheme val="minor"/>
    </font>
    <font>
      <sz val="7"/>
      <color rgb="FFFFFF00"/>
      <name val="Arial Cyr"/>
      <charset val="204"/>
    </font>
    <font>
      <sz val="10"/>
      <color theme="2"/>
      <name val="Times New Roman"/>
      <family val="1"/>
      <charset val="204"/>
    </font>
    <font>
      <sz val="8"/>
      <color rgb="FFFF0000"/>
      <name val="Arial Cyr"/>
      <charset val="204"/>
    </font>
    <font>
      <sz val="8"/>
      <color theme="0" tint="-0.34998626667073579"/>
      <name val="Arial Cyr"/>
      <charset val="204"/>
    </font>
    <font>
      <sz val="7"/>
      <color theme="0"/>
      <name val="Arial Cyr"/>
      <charset val="204"/>
    </font>
    <font>
      <sz val="10"/>
      <color theme="2"/>
      <name val="Calibri"/>
      <family val="2"/>
      <charset val="204"/>
      <scheme val="minor"/>
    </font>
    <font>
      <b/>
      <sz val="16"/>
      <color theme="2"/>
      <name val="Calibri"/>
      <family val="2"/>
      <charset val="204"/>
      <scheme val="minor"/>
    </font>
    <font>
      <sz val="14"/>
      <color theme="0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7"/>
      <color theme="2"/>
      <name val="Arial Cyr"/>
      <charset val="204"/>
    </font>
    <font>
      <sz val="8"/>
      <color theme="2"/>
      <name val="Arial Cyr"/>
      <charset val="204"/>
    </font>
    <font>
      <sz val="8"/>
      <color theme="0"/>
      <name val="Arial Cyr"/>
      <charset val="204"/>
    </font>
    <font>
      <sz val="11"/>
      <color theme="1"/>
      <name val="Calibri"/>
      <family val="2"/>
      <scheme val="minor"/>
    </font>
    <font>
      <b/>
      <sz val="11"/>
      <name val="Times New Roman"/>
      <family val="1"/>
      <charset val="204"/>
    </font>
    <font>
      <b/>
      <u/>
      <sz val="11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b/>
      <sz val="11"/>
      <name val="Arial Cyr"/>
      <charset val="204"/>
    </font>
    <font>
      <sz val="11"/>
      <color indexed="10"/>
      <name val="Times New Roman"/>
      <family val="1"/>
      <charset val="204"/>
    </font>
    <font>
      <b/>
      <sz val="11"/>
      <color indexed="1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Arial Cyr"/>
      <charset val="204"/>
    </font>
    <font>
      <b/>
      <sz val="11"/>
      <name val="Arial"/>
      <family val="2"/>
      <charset val="204"/>
    </font>
    <font>
      <sz val="11"/>
      <color rgb="FFFF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color indexed="9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1"/>
      <color theme="0"/>
      <name val="Times New Roman"/>
      <family val="1"/>
      <charset val="204"/>
    </font>
    <font>
      <sz val="11"/>
      <color rgb="FFFF0000"/>
      <name val="Arial Cyr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0.39997558519241921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8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/>
      <right/>
      <top style="medium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3">
    <xf numFmtId="0" fontId="0" fillId="0" borderId="0"/>
    <xf numFmtId="0" fontId="30" fillId="0" borderId="0"/>
    <xf numFmtId="43" fontId="1" fillId="0" borderId="0" applyFont="0" applyFill="0" applyBorder="0" applyAlignment="0" applyProtection="0"/>
  </cellStyleXfs>
  <cellXfs count="291">
    <xf numFmtId="0" fontId="0" fillId="0" borderId="0" xfId="0"/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/>
    <xf numFmtId="0" fontId="2" fillId="0" borderId="0" xfId="0" applyFont="1" applyAlignment="1">
      <alignment horizontal="center"/>
    </xf>
    <xf numFmtId="0" fontId="2" fillId="2" borderId="0" xfId="0" applyFont="1" applyFill="1" applyAlignment="1">
      <alignment horizontal="center"/>
    </xf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2" fillId="2" borderId="0" xfId="0" applyFont="1" applyFill="1"/>
    <xf numFmtId="0" fontId="4" fillId="2" borderId="0" xfId="0" applyFont="1" applyFill="1" applyAlignment="1">
      <alignment horizontal="center" vertical="center"/>
    </xf>
    <xf numFmtId="0" fontId="4" fillId="2" borderId="0" xfId="0" applyFont="1" applyFill="1"/>
    <xf numFmtId="0" fontId="4" fillId="2" borderId="0" xfId="0" applyFont="1" applyFill="1" applyBorder="1" applyAlignment="1">
      <alignment horizontal="center"/>
    </xf>
    <xf numFmtId="0" fontId="2" fillId="3" borderId="0" xfId="0" applyFont="1" applyFill="1"/>
    <xf numFmtId="0" fontId="10" fillId="3" borderId="0" xfId="0" applyFont="1" applyFill="1"/>
    <xf numFmtId="0" fontId="2" fillId="3" borderId="0" xfId="0" applyFont="1" applyFill="1" applyAlignment="1">
      <alignment horizontal="center"/>
    </xf>
    <xf numFmtId="0" fontId="7" fillId="3" borderId="0" xfId="0" applyFont="1" applyFill="1"/>
    <xf numFmtId="0" fontId="13" fillId="3" borderId="0" xfId="0" applyFont="1" applyFill="1"/>
    <xf numFmtId="0" fontId="14" fillId="3" borderId="0" xfId="0" applyFont="1" applyFill="1"/>
    <xf numFmtId="0" fontId="14" fillId="3" borderId="0" xfId="0" applyFont="1" applyFill="1" applyAlignment="1">
      <alignment horizontal="justify"/>
    </xf>
    <xf numFmtId="0" fontId="13" fillId="3" borderId="0" xfId="0" applyFont="1" applyFill="1" applyAlignment="1">
      <alignment horizontal="justify"/>
    </xf>
    <xf numFmtId="0" fontId="15" fillId="3" borderId="0" xfId="0" applyFont="1" applyFill="1"/>
    <xf numFmtId="0" fontId="16" fillId="3" borderId="0" xfId="0" applyFont="1" applyFill="1" applyAlignment="1">
      <alignment horizontal="justify"/>
    </xf>
    <xf numFmtId="0" fontId="17" fillId="3" borderId="0" xfId="0" applyFont="1" applyFill="1"/>
    <xf numFmtId="0" fontId="18" fillId="3" borderId="0" xfId="0" applyFont="1" applyFill="1" applyAlignment="1">
      <alignment horizontal="center"/>
    </xf>
    <xf numFmtId="0" fontId="19" fillId="3" borderId="0" xfId="0" applyFont="1" applyFill="1"/>
    <xf numFmtId="0" fontId="3" fillId="3" borderId="0" xfId="0" applyFont="1" applyFill="1" applyBorder="1" applyAlignment="1">
      <alignment vertical="center"/>
    </xf>
    <xf numFmtId="0" fontId="3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vertical="center"/>
    </xf>
    <xf numFmtId="0" fontId="5" fillId="3" borderId="0" xfId="0" applyFont="1" applyFill="1" applyBorder="1" applyAlignment="1"/>
    <xf numFmtId="0" fontId="5" fillId="3" borderId="0" xfId="0" applyFont="1" applyFill="1" applyAlignment="1">
      <alignment horizontal="center" vertical="center"/>
    </xf>
    <xf numFmtId="0" fontId="3" fillId="3" borderId="0" xfId="0" applyFont="1" applyFill="1" applyBorder="1" applyAlignment="1">
      <alignment horizontal="center" vertical="center" wrapText="1"/>
    </xf>
    <xf numFmtId="0" fontId="3" fillId="3" borderId="0" xfId="0" applyFont="1" applyFill="1" applyAlignment="1">
      <alignment horizontal="center" vertical="center" wrapText="1"/>
    </xf>
    <xf numFmtId="0" fontId="5" fillId="3" borderId="0" xfId="0" applyFont="1" applyFill="1" applyBorder="1" applyAlignment="1">
      <alignment horizontal="center" vertical="center"/>
    </xf>
    <xf numFmtId="9" fontId="3" fillId="3" borderId="0" xfId="0" applyNumberFormat="1" applyFont="1" applyFill="1" applyBorder="1" applyAlignment="1">
      <alignment horizontal="center" vertical="center" wrapText="1"/>
    </xf>
    <xf numFmtId="0" fontId="4" fillId="3" borderId="0" xfId="0" applyFont="1" applyFill="1" applyAlignment="1">
      <alignment horizontal="center" vertical="center" wrapText="1"/>
    </xf>
    <xf numFmtId="0" fontId="4" fillId="3" borderId="0" xfId="0" applyFont="1" applyFill="1" applyAlignment="1">
      <alignment horizontal="center" vertical="center"/>
    </xf>
    <xf numFmtId="0" fontId="20" fillId="3" borderId="0" xfId="0" applyFont="1" applyFill="1" applyAlignment="1">
      <alignment horizontal="center" vertical="center"/>
    </xf>
    <xf numFmtId="0" fontId="21" fillId="3" borderId="0" xfId="0" applyFont="1" applyFill="1" applyAlignment="1">
      <alignment horizontal="center" vertical="center"/>
    </xf>
    <xf numFmtId="0" fontId="4" fillId="3" borderId="0" xfId="0" applyFont="1" applyFill="1"/>
    <xf numFmtId="0" fontId="6" fillId="3" borderId="0" xfId="0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9" fillId="3" borderId="0" xfId="0" applyFont="1" applyFill="1" applyAlignment="1">
      <alignment horizontal="center" vertical="center"/>
    </xf>
    <xf numFmtId="0" fontId="22" fillId="3" borderId="0" xfId="0" applyFont="1" applyFill="1" applyAlignment="1">
      <alignment horizontal="center" vertical="center"/>
    </xf>
    <xf numFmtId="0" fontId="8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vertical="center"/>
    </xf>
    <xf numFmtId="0" fontId="2" fillId="3" borderId="0" xfId="0" applyFont="1" applyFill="1" applyAlignment="1">
      <alignment horizontal="center" vertical="center" wrapText="1"/>
    </xf>
    <xf numFmtId="0" fontId="23" fillId="3" borderId="0" xfId="0" applyFont="1" applyFill="1"/>
    <xf numFmtId="0" fontId="24" fillId="3" borderId="0" xfId="0" applyFont="1" applyFill="1"/>
    <xf numFmtId="0" fontId="25" fillId="3" borderId="0" xfId="0" applyFont="1" applyFill="1"/>
    <xf numFmtId="0" fontId="26" fillId="3" borderId="0" xfId="0" applyFont="1" applyFill="1"/>
    <xf numFmtId="0" fontId="27" fillId="3" borderId="0" xfId="0" applyFont="1" applyFill="1"/>
    <xf numFmtId="0" fontId="28" fillId="3" borderId="0" xfId="0" applyFont="1" applyFill="1"/>
    <xf numFmtId="0" fontId="29" fillId="3" borderId="0" xfId="0" applyFont="1" applyFill="1"/>
    <xf numFmtId="0" fontId="22" fillId="3" borderId="0" xfId="0" applyFont="1" applyFill="1"/>
    <xf numFmtId="0" fontId="4" fillId="3" borderId="0" xfId="0" applyFont="1" applyFill="1" applyBorder="1" applyAlignment="1">
      <alignment horizontal="center"/>
    </xf>
    <xf numFmtId="0" fontId="2" fillId="3" borderId="41" xfId="0" applyFont="1" applyFill="1" applyBorder="1" applyAlignment="1">
      <alignment horizontal="center" vertical="center"/>
    </xf>
    <xf numFmtId="0" fontId="8" fillId="3" borderId="41" xfId="0" applyFont="1" applyFill="1" applyBorder="1" applyAlignment="1">
      <alignment horizontal="center" vertical="center"/>
    </xf>
    <xf numFmtId="0" fontId="22" fillId="3" borderId="41" xfId="0" applyFont="1" applyFill="1" applyBorder="1" applyAlignment="1">
      <alignment horizontal="center" vertical="center"/>
    </xf>
    <xf numFmtId="0" fontId="2" fillId="3" borderId="0" xfId="0" applyFont="1" applyFill="1" applyBorder="1" applyAlignment="1">
      <alignment horizontal="center" vertical="center"/>
    </xf>
    <xf numFmtId="0" fontId="13" fillId="3" borderId="68" xfId="0" applyFont="1" applyFill="1" applyBorder="1" applyAlignment="1">
      <alignment horizontal="center" vertical="center"/>
    </xf>
    <xf numFmtId="0" fontId="13" fillId="3" borderId="0" xfId="0" applyFont="1" applyFill="1" applyBorder="1" applyAlignment="1">
      <alignment horizontal="center" vertical="center"/>
    </xf>
    <xf numFmtId="0" fontId="31" fillId="4" borderId="15" xfId="0" applyFont="1" applyFill="1" applyBorder="1" applyAlignment="1">
      <alignment horizontal="center" vertical="center" wrapText="1"/>
    </xf>
    <xf numFmtId="0" fontId="31" fillId="4" borderId="10" xfId="0" applyFont="1" applyFill="1" applyBorder="1" applyAlignment="1">
      <alignment horizontal="center" vertical="center" wrapText="1"/>
    </xf>
    <xf numFmtId="0" fontId="31" fillId="4" borderId="19" xfId="0" applyFont="1" applyFill="1" applyBorder="1" applyAlignment="1">
      <alignment vertical="center" wrapText="1"/>
    </xf>
    <xf numFmtId="0" fontId="31" fillId="4" borderId="15" xfId="0" applyFont="1" applyFill="1" applyBorder="1" applyAlignment="1">
      <alignment horizontal="center" vertical="center" wrapText="1"/>
    </xf>
    <xf numFmtId="9" fontId="31" fillId="4" borderId="32" xfId="0" applyNumberFormat="1" applyFont="1" applyFill="1" applyBorder="1" applyAlignment="1">
      <alignment horizontal="center" vertical="center" wrapText="1"/>
    </xf>
    <xf numFmtId="0" fontId="31" fillId="4" borderId="2" xfId="0" applyFont="1" applyFill="1" applyBorder="1" applyAlignment="1">
      <alignment horizontal="center" vertical="center" wrapText="1"/>
    </xf>
    <xf numFmtId="0" fontId="31" fillId="4" borderId="6" xfId="0" applyFont="1" applyFill="1" applyBorder="1" applyAlignment="1">
      <alignment horizontal="center" vertical="center" wrapText="1"/>
    </xf>
    <xf numFmtId="9" fontId="32" fillId="4" borderId="27" xfId="0" applyNumberFormat="1" applyFont="1" applyFill="1" applyBorder="1" applyAlignment="1">
      <alignment horizontal="center" vertical="center" wrapText="1"/>
    </xf>
    <xf numFmtId="9" fontId="32" fillId="4" borderId="2" xfId="0" applyNumberFormat="1" applyFont="1" applyFill="1" applyBorder="1" applyAlignment="1">
      <alignment horizontal="center" vertical="center" wrapText="1"/>
    </xf>
    <xf numFmtId="9" fontId="31" fillId="4" borderId="24" xfId="0" applyNumberFormat="1" applyFont="1" applyFill="1" applyBorder="1" applyAlignment="1">
      <alignment horizontal="center" vertical="center" wrapText="1"/>
    </xf>
    <xf numFmtId="0" fontId="31" fillId="4" borderId="4" xfId="0" applyFont="1" applyFill="1" applyBorder="1" applyAlignment="1">
      <alignment horizontal="center" vertical="center" wrapText="1"/>
    </xf>
    <xf numFmtId="0" fontId="31" fillId="4" borderId="4" xfId="0" applyFont="1" applyFill="1" applyBorder="1" applyAlignment="1">
      <alignment horizontal="center" vertical="center" wrapText="1"/>
    </xf>
    <xf numFmtId="0" fontId="31" fillId="4" borderId="6" xfId="0" applyFont="1" applyFill="1" applyBorder="1" applyAlignment="1">
      <alignment vertical="center" wrapText="1"/>
    </xf>
    <xf numFmtId="0" fontId="31" fillId="4" borderId="10" xfId="0" applyFont="1" applyFill="1" applyBorder="1" applyAlignment="1">
      <alignment horizontal="center" vertical="center" wrapText="1"/>
    </xf>
    <xf numFmtId="9" fontId="31" fillId="4" borderId="25" xfId="0" applyNumberFormat="1" applyFont="1" applyFill="1" applyBorder="1" applyAlignment="1">
      <alignment horizontal="center" vertical="center" wrapText="1"/>
    </xf>
    <xf numFmtId="0" fontId="31" fillId="4" borderId="17" xfId="0" applyFont="1" applyFill="1" applyBorder="1" applyAlignment="1">
      <alignment vertical="center"/>
    </xf>
    <xf numFmtId="0" fontId="31" fillId="4" borderId="2" xfId="0" applyFont="1" applyFill="1" applyBorder="1" applyAlignment="1">
      <alignment vertical="center" wrapText="1"/>
    </xf>
    <xf numFmtId="0" fontId="31" fillId="4" borderId="2" xfId="0" applyFont="1" applyFill="1" applyBorder="1" applyAlignment="1">
      <alignment vertical="center"/>
    </xf>
    <xf numFmtId="9" fontId="31" fillId="4" borderId="20" xfId="0" applyNumberFormat="1" applyFont="1" applyFill="1" applyBorder="1" applyAlignment="1">
      <alignment horizontal="left" vertical="center"/>
    </xf>
    <xf numFmtId="9" fontId="31" fillId="4" borderId="54" xfId="0" applyNumberFormat="1" applyFont="1" applyFill="1" applyBorder="1" applyAlignment="1">
      <alignment horizontal="left" vertical="center"/>
    </xf>
    <xf numFmtId="0" fontId="33" fillId="4" borderId="2" xfId="0" applyFont="1" applyFill="1" applyBorder="1" applyAlignment="1">
      <alignment horizontal="left" vertical="center"/>
    </xf>
    <xf numFmtId="0" fontId="33" fillId="4" borderId="2" xfId="0" applyFont="1" applyFill="1" applyBorder="1" applyAlignment="1">
      <alignment horizontal="center" vertical="center"/>
    </xf>
    <xf numFmtId="164" fontId="31" fillId="4" borderId="6" xfId="2" applyNumberFormat="1" applyFont="1" applyFill="1" applyBorder="1" applyAlignment="1">
      <alignment horizontal="center" vertical="center" wrapText="1"/>
    </xf>
    <xf numFmtId="2" fontId="33" fillId="4" borderId="6" xfId="0" applyNumberFormat="1" applyFont="1" applyFill="1" applyBorder="1" applyAlignment="1">
      <alignment horizontal="center" vertical="center"/>
    </xf>
    <xf numFmtId="0" fontId="33" fillId="4" borderId="34" xfId="0" applyFont="1" applyFill="1" applyBorder="1" applyAlignment="1">
      <alignment horizontal="center" vertical="center"/>
    </xf>
    <xf numFmtId="2" fontId="33" fillId="4" borderId="37" xfId="0" applyNumberFormat="1" applyFont="1" applyFill="1" applyBorder="1" applyAlignment="1">
      <alignment horizontal="center" vertical="center"/>
    </xf>
    <xf numFmtId="164" fontId="31" fillId="4" borderId="2" xfId="2" applyNumberFormat="1" applyFont="1" applyFill="1" applyBorder="1" applyAlignment="1">
      <alignment horizontal="center" vertical="center" wrapText="1"/>
    </xf>
    <xf numFmtId="2" fontId="33" fillId="4" borderId="2" xfId="0" applyNumberFormat="1" applyFont="1" applyFill="1" applyBorder="1" applyAlignment="1">
      <alignment horizontal="center" vertical="center"/>
    </xf>
    <xf numFmtId="0" fontId="33" fillId="4" borderId="24" xfId="0" applyFont="1" applyFill="1" applyBorder="1" applyAlignment="1">
      <alignment horizontal="center" vertical="center"/>
    </xf>
    <xf numFmtId="0" fontId="33" fillId="4" borderId="4" xfId="0" applyFont="1" applyFill="1" applyBorder="1" applyAlignment="1">
      <alignment horizontal="left" vertical="center"/>
    </xf>
    <xf numFmtId="0" fontId="33" fillId="4" borderId="4" xfId="0" applyFont="1" applyFill="1" applyBorder="1" applyAlignment="1">
      <alignment horizontal="center" vertical="center"/>
    </xf>
    <xf numFmtId="0" fontId="33" fillId="4" borderId="25" xfId="0" applyFont="1" applyFill="1" applyBorder="1" applyAlignment="1">
      <alignment horizontal="center" vertical="center"/>
    </xf>
    <xf numFmtId="0" fontId="34" fillId="4" borderId="13" xfId="0" applyFont="1" applyFill="1" applyBorder="1" applyAlignment="1">
      <alignment vertical="center"/>
    </xf>
    <xf numFmtId="0" fontId="34" fillId="4" borderId="26" xfId="0" applyFont="1" applyFill="1" applyBorder="1" applyAlignment="1">
      <alignment vertical="center"/>
    </xf>
    <xf numFmtId="0" fontId="34" fillId="4" borderId="2" xfId="0" applyFont="1" applyFill="1" applyBorder="1" applyAlignment="1">
      <alignment vertical="center"/>
    </xf>
    <xf numFmtId="0" fontId="33" fillId="4" borderId="6" xfId="0" applyFont="1" applyFill="1" applyBorder="1" applyAlignment="1">
      <alignment horizontal="left" vertical="center"/>
    </xf>
    <xf numFmtId="0" fontId="33" fillId="4" borderId="7" xfId="0" applyFont="1" applyFill="1" applyBorder="1" applyAlignment="1">
      <alignment horizontal="center" vertical="center"/>
    </xf>
    <xf numFmtId="0" fontId="31" fillId="4" borderId="13" xfId="0" applyFont="1" applyFill="1" applyBorder="1" applyAlignment="1">
      <alignment vertical="center"/>
    </xf>
    <xf numFmtId="0" fontId="31" fillId="4" borderId="26" xfId="0" applyFont="1" applyFill="1" applyBorder="1" applyAlignment="1">
      <alignment vertical="center"/>
    </xf>
    <xf numFmtId="0" fontId="35" fillId="4" borderId="2" xfId="0" applyFont="1" applyFill="1" applyBorder="1" applyAlignment="1">
      <alignment horizontal="left" vertical="center"/>
    </xf>
    <xf numFmtId="0" fontId="33" fillId="4" borderId="7" xfId="0" applyFont="1" applyFill="1" applyBorder="1" applyAlignment="1">
      <alignment horizontal="left" vertical="center"/>
    </xf>
    <xf numFmtId="0" fontId="33" fillId="4" borderId="10" xfId="0" applyFont="1" applyFill="1" applyBorder="1" applyAlignment="1">
      <alignment vertical="center"/>
    </xf>
    <xf numFmtId="0" fontId="33" fillId="4" borderId="10" xfId="0" applyFont="1" applyFill="1" applyBorder="1" applyAlignment="1">
      <alignment horizontal="center" vertical="center"/>
    </xf>
    <xf numFmtId="0" fontId="35" fillId="4" borderId="10" xfId="0" applyFont="1" applyFill="1" applyBorder="1" applyAlignment="1">
      <alignment vertical="center"/>
    </xf>
    <xf numFmtId="0" fontId="35" fillId="4" borderId="13" xfId="0" applyFont="1" applyFill="1" applyBorder="1" applyAlignment="1">
      <alignment vertical="center"/>
    </xf>
    <xf numFmtId="0" fontId="35" fillId="4" borderId="18" xfId="0" applyFont="1" applyFill="1" applyBorder="1" applyAlignment="1">
      <alignment vertical="center"/>
    </xf>
    <xf numFmtId="0" fontId="35" fillId="4" borderId="2" xfId="0" applyFont="1" applyFill="1" applyBorder="1" applyAlignment="1">
      <alignment vertical="center"/>
    </xf>
    <xf numFmtId="0" fontId="34" fillId="4" borderId="18" xfId="0" applyFont="1" applyFill="1" applyBorder="1" applyAlignment="1">
      <alignment vertical="center"/>
    </xf>
    <xf numFmtId="0" fontId="33" fillId="4" borderId="27" xfId="0" applyFont="1" applyFill="1" applyBorder="1" applyAlignment="1">
      <alignment horizontal="center" vertical="center"/>
    </xf>
    <xf numFmtId="164" fontId="31" fillId="4" borderId="2" xfId="2" applyNumberFormat="1" applyFont="1" applyFill="1" applyBorder="1" applyAlignment="1">
      <alignment horizontal="center" vertical="center"/>
    </xf>
    <xf numFmtId="0" fontId="33" fillId="4" borderId="28" xfId="0" applyFont="1" applyFill="1" applyBorder="1" applyAlignment="1">
      <alignment horizontal="center" vertical="center"/>
    </xf>
    <xf numFmtId="0" fontId="31" fillId="4" borderId="23" xfId="0" applyFont="1" applyFill="1" applyBorder="1" applyAlignment="1">
      <alignment vertical="center"/>
    </xf>
    <xf numFmtId="0" fontId="33" fillId="4" borderId="6" xfId="0" applyFont="1" applyFill="1" applyBorder="1" applyAlignment="1">
      <alignment horizontal="center" vertical="center"/>
    </xf>
    <xf numFmtId="0" fontId="33" fillId="4" borderId="29" xfId="0" applyFont="1" applyFill="1" applyBorder="1" applyAlignment="1">
      <alignment horizontal="center" vertical="center"/>
    </xf>
    <xf numFmtId="0" fontId="33" fillId="4" borderId="13" xfId="0" applyFont="1" applyFill="1" applyBorder="1" applyAlignment="1">
      <alignment horizontal="center" vertical="center"/>
    </xf>
    <xf numFmtId="0" fontId="33" fillId="4" borderId="26" xfId="0" applyFont="1" applyFill="1" applyBorder="1" applyAlignment="1">
      <alignment horizontal="center" vertical="center"/>
    </xf>
    <xf numFmtId="0" fontId="33" fillId="4" borderId="4" xfId="0" applyFont="1" applyFill="1" applyBorder="1" applyAlignment="1">
      <alignment vertical="center"/>
    </xf>
    <xf numFmtId="1" fontId="33" fillId="4" borderId="4" xfId="0" applyNumberFormat="1" applyFont="1" applyFill="1" applyBorder="1" applyAlignment="1">
      <alignment horizontal="center" vertical="center"/>
    </xf>
    <xf numFmtId="9" fontId="31" fillId="4" borderId="26" xfId="0" applyNumberFormat="1" applyFont="1" applyFill="1" applyBorder="1" applyAlignment="1">
      <alignment horizontal="left" vertical="center"/>
    </xf>
    <xf numFmtId="9" fontId="31" fillId="4" borderId="2" xfId="0" applyNumberFormat="1" applyFont="1" applyFill="1" applyBorder="1" applyAlignment="1">
      <alignment horizontal="left" vertical="center"/>
    </xf>
    <xf numFmtId="164" fontId="36" fillId="4" borderId="2" xfId="2" applyNumberFormat="1" applyFont="1" applyFill="1" applyBorder="1" applyAlignment="1">
      <alignment horizontal="center" vertical="center"/>
    </xf>
    <xf numFmtId="0" fontId="33" fillId="4" borderId="30" xfId="0" applyFont="1" applyFill="1" applyBorder="1" applyAlignment="1">
      <alignment horizontal="center" vertical="center"/>
    </xf>
    <xf numFmtId="0" fontId="31" fillId="4" borderId="56" xfId="0" applyFont="1" applyFill="1" applyBorder="1" applyAlignment="1">
      <alignment vertical="center"/>
    </xf>
    <xf numFmtId="0" fontId="33" fillId="4" borderId="49" xfId="0" applyFont="1" applyFill="1" applyBorder="1" applyAlignment="1">
      <alignment horizontal="left" vertical="center"/>
    </xf>
    <xf numFmtId="0" fontId="33" fillId="4" borderId="42" xfId="0" applyFont="1" applyFill="1" applyBorder="1" applyAlignment="1">
      <alignment horizontal="center" vertical="center"/>
    </xf>
    <xf numFmtId="0" fontId="33" fillId="4" borderId="43" xfId="0" applyFont="1" applyFill="1" applyBorder="1" applyAlignment="1">
      <alignment horizontal="center" vertical="center"/>
    </xf>
    <xf numFmtId="0" fontId="31" fillId="4" borderId="15" xfId="0" applyFont="1" applyFill="1" applyBorder="1" applyAlignment="1">
      <alignment vertical="center"/>
    </xf>
    <xf numFmtId="0" fontId="31" fillId="4" borderId="15" xfId="0" applyFont="1" applyFill="1" applyBorder="1" applyAlignment="1">
      <alignment horizontal="left" vertical="center" indent="1"/>
    </xf>
    <xf numFmtId="0" fontId="31" fillId="4" borderId="32" xfId="0" applyFont="1" applyFill="1" applyBorder="1" applyAlignment="1">
      <alignment horizontal="left" vertical="center" indent="1"/>
    </xf>
    <xf numFmtId="0" fontId="31" fillId="4" borderId="2" xfId="0" applyFont="1" applyFill="1" applyBorder="1" applyAlignment="1">
      <alignment horizontal="left" vertical="center" indent="1"/>
    </xf>
    <xf numFmtId="0" fontId="33" fillId="4" borderId="2" xfId="0" applyFont="1" applyFill="1" applyBorder="1" applyAlignment="1">
      <alignment vertical="center"/>
    </xf>
    <xf numFmtId="0" fontId="31" fillId="4" borderId="39" xfId="0" applyFont="1" applyFill="1" applyBorder="1" applyAlignment="1">
      <alignment vertical="center"/>
    </xf>
    <xf numFmtId="0" fontId="31" fillId="4" borderId="39" xfId="0" applyFont="1" applyFill="1" applyBorder="1" applyAlignment="1">
      <alignment horizontal="left" vertical="center" indent="1"/>
    </xf>
    <xf numFmtId="0" fontId="33" fillId="4" borderId="41" xfId="0" applyFont="1" applyFill="1" applyBorder="1" applyAlignment="1">
      <alignment horizontal="center" vertical="center"/>
    </xf>
    <xf numFmtId="0" fontId="31" fillId="4" borderId="40" xfId="0" applyFont="1" applyFill="1" applyBorder="1" applyAlignment="1">
      <alignment horizontal="left" vertical="center" indent="1"/>
    </xf>
    <xf numFmtId="0" fontId="33" fillId="4" borderId="42" xfId="0" applyFont="1" applyFill="1" applyBorder="1" applyAlignment="1">
      <alignment vertical="center"/>
    </xf>
    <xf numFmtId="0" fontId="33" fillId="4" borderId="44" xfId="0" applyFont="1" applyFill="1" applyBorder="1" applyAlignment="1">
      <alignment vertical="center"/>
    </xf>
    <xf numFmtId="0" fontId="33" fillId="4" borderId="44" xfId="0" applyFont="1" applyFill="1" applyBorder="1" applyAlignment="1">
      <alignment horizontal="center" vertical="center"/>
    </xf>
    <xf numFmtId="0" fontId="33" fillId="4" borderId="45" xfId="0" applyFont="1" applyFill="1" applyBorder="1" applyAlignment="1">
      <alignment horizontal="center" vertical="center"/>
    </xf>
    <xf numFmtId="0" fontId="31" fillId="4" borderId="13" xfId="0" applyFont="1" applyFill="1" applyBorder="1" applyAlignment="1">
      <alignment horizontal="left" vertical="center" indent="1"/>
    </xf>
    <xf numFmtId="0" fontId="31" fillId="4" borderId="26" xfId="0" applyFont="1" applyFill="1" applyBorder="1" applyAlignment="1">
      <alignment horizontal="left" vertical="center" indent="1"/>
    </xf>
    <xf numFmtId="0" fontId="33" fillId="4" borderId="6" xfId="0" applyFont="1" applyFill="1" applyBorder="1" applyAlignment="1">
      <alignment vertical="center"/>
    </xf>
    <xf numFmtId="0" fontId="33" fillId="4" borderId="7" xfId="0" applyFont="1" applyFill="1" applyBorder="1" applyAlignment="1">
      <alignment vertical="center"/>
    </xf>
    <xf numFmtId="0" fontId="33" fillId="4" borderId="2" xfId="0" applyFont="1" applyFill="1" applyBorder="1"/>
    <xf numFmtId="0" fontId="33" fillId="4" borderId="4" xfId="0" applyFont="1" applyFill="1" applyBorder="1"/>
    <xf numFmtId="1" fontId="33" fillId="4" borderId="13" xfId="0" applyNumberFormat="1" applyFont="1" applyFill="1" applyBorder="1" applyAlignment="1">
      <alignment horizontal="center"/>
    </xf>
    <xf numFmtId="1" fontId="33" fillId="4" borderId="26" xfId="0" applyNumberFormat="1" applyFont="1" applyFill="1" applyBorder="1" applyAlignment="1">
      <alignment horizontal="center"/>
    </xf>
    <xf numFmtId="1" fontId="33" fillId="4" borderId="2" xfId="0" applyNumberFormat="1" applyFont="1" applyFill="1" applyBorder="1" applyAlignment="1">
      <alignment horizontal="center"/>
    </xf>
    <xf numFmtId="0" fontId="33" fillId="4" borderId="20" xfId="0" applyFont="1" applyFill="1" applyBorder="1" applyAlignment="1">
      <alignment horizontal="center" vertical="center"/>
    </xf>
    <xf numFmtId="0" fontId="33" fillId="4" borderId="21" xfId="0" applyFont="1" applyFill="1" applyBorder="1" applyAlignment="1">
      <alignment horizontal="center" vertical="center"/>
    </xf>
    <xf numFmtId="0" fontId="33" fillId="4" borderId="20" xfId="0" applyFont="1" applyFill="1" applyBorder="1" applyAlignment="1">
      <alignment horizontal="center"/>
    </xf>
    <xf numFmtId="0" fontId="39" fillId="4" borderId="2" xfId="0" applyFont="1" applyFill="1" applyBorder="1"/>
    <xf numFmtId="0" fontId="33" fillId="4" borderId="31" xfId="0" applyFont="1" applyFill="1" applyBorder="1" applyAlignment="1">
      <alignment horizontal="center" vertical="center"/>
    </xf>
    <xf numFmtId="0" fontId="31" fillId="4" borderId="15" xfId="0" applyFont="1" applyFill="1" applyBorder="1"/>
    <xf numFmtId="0" fontId="33" fillId="4" borderId="15" xfId="0" applyFont="1" applyFill="1" applyBorder="1" applyAlignment="1">
      <alignment horizontal="center"/>
    </xf>
    <xf numFmtId="0" fontId="33" fillId="4" borderId="32" xfId="0" applyFont="1" applyFill="1" applyBorder="1" applyAlignment="1">
      <alignment horizontal="center"/>
    </xf>
    <xf numFmtId="0" fontId="33" fillId="4" borderId="2" xfId="0" applyFont="1" applyFill="1" applyBorder="1" applyAlignment="1">
      <alignment horizontal="center"/>
    </xf>
    <xf numFmtId="0" fontId="33" fillId="4" borderId="2" xfId="0" applyFont="1" applyFill="1" applyBorder="1" applyAlignment="1">
      <alignment horizontal="left"/>
    </xf>
    <xf numFmtId="0" fontId="33" fillId="4" borderId="10" xfId="0" applyFont="1" applyFill="1" applyBorder="1"/>
    <xf numFmtId="1" fontId="33" fillId="4" borderId="10" xfId="0" applyNumberFormat="1" applyFont="1" applyFill="1" applyBorder="1" applyAlignment="1">
      <alignment horizontal="center"/>
    </xf>
    <xf numFmtId="0" fontId="33" fillId="4" borderId="50" xfId="0" applyFont="1" applyFill="1" applyBorder="1"/>
    <xf numFmtId="0" fontId="33" fillId="4" borderId="51" xfId="0" applyFont="1" applyFill="1" applyBorder="1" applyAlignment="1">
      <alignment horizontal="center" vertical="center"/>
    </xf>
    <xf numFmtId="1" fontId="33" fillId="4" borderId="7" xfId="0" applyNumberFormat="1" applyFont="1" applyFill="1" applyBorder="1" applyAlignment="1">
      <alignment horizontal="center"/>
    </xf>
    <xf numFmtId="9" fontId="31" fillId="4" borderId="23" xfId="0" applyNumberFormat="1" applyFont="1" applyFill="1" applyBorder="1" applyAlignment="1">
      <alignment horizontal="left" vertical="center"/>
    </xf>
    <xf numFmtId="0" fontId="33" fillId="4" borderId="10" xfId="0" applyFont="1" applyFill="1" applyBorder="1" applyAlignment="1">
      <alignment horizontal="left" vertical="center"/>
    </xf>
    <xf numFmtId="0" fontId="31" fillId="4" borderId="18" xfId="0" applyFont="1" applyFill="1" applyBorder="1" applyAlignment="1">
      <alignment vertical="center"/>
    </xf>
    <xf numFmtId="0" fontId="33" fillId="4" borderId="19" xfId="0" applyFont="1" applyFill="1" applyBorder="1" applyAlignment="1">
      <alignment horizontal="center"/>
    </xf>
    <xf numFmtId="0" fontId="33" fillId="4" borderId="33" xfId="0" applyFont="1" applyFill="1" applyBorder="1" applyAlignment="1">
      <alignment horizontal="center"/>
    </xf>
    <xf numFmtId="0" fontId="33" fillId="4" borderId="6" xfId="0" applyFont="1" applyFill="1" applyBorder="1"/>
    <xf numFmtId="1" fontId="33" fillId="4" borderId="6" xfId="0" applyNumberFormat="1" applyFont="1" applyFill="1" applyBorder="1" applyAlignment="1">
      <alignment horizontal="center"/>
    </xf>
    <xf numFmtId="0" fontId="33" fillId="4" borderId="7" xfId="0" applyFont="1" applyFill="1" applyBorder="1"/>
    <xf numFmtId="0" fontId="33" fillId="4" borderId="37" xfId="0" applyFont="1" applyFill="1" applyBorder="1" applyAlignment="1">
      <alignment horizontal="center" vertical="center"/>
    </xf>
    <xf numFmtId="0" fontId="33" fillId="4" borderId="65" xfId="0" applyFont="1" applyFill="1" applyBorder="1" applyAlignment="1">
      <alignment horizontal="center" vertical="center"/>
    </xf>
    <xf numFmtId="2" fontId="33" fillId="4" borderId="64" xfId="0" applyNumberFormat="1" applyFont="1" applyFill="1" applyBorder="1" applyAlignment="1">
      <alignment horizontal="center" vertical="center"/>
    </xf>
    <xf numFmtId="0" fontId="33" fillId="4" borderId="66" xfId="0" applyFont="1" applyFill="1" applyBorder="1" applyAlignment="1">
      <alignment horizontal="center" vertical="center"/>
    </xf>
    <xf numFmtId="0" fontId="31" fillId="4" borderId="62" xfId="0" applyFont="1" applyFill="1" applyBorder="1" applyAlignment="1">
      <alignment vertical="center"/>
    </xf>
    <xf numFmtId="0" fontId="31" fillId="4" borderId="63" xfId="0" applyFont="1" applyFill="1" applyBorder="1" applyAlignment="1">
      <alignment vertical="center"/>
    </xf>
    <xf numFmtId="0" fontId="40" fillId="4" borderId="37" xfId="0" applyFont="1" applyFill="1" applyBorder="1" applyAlignment="1">
      <alignment horizontal="center" vertical="center"/>
    </xf>
    <xf numFmtId="0" fontId="40" fillId="4" borderId="66" xfId="0" applyFont="1" applyFill="1" applyBorder="1"/>
    <xf numFmtId="0" fontId="33" fillId="4" borderId="42" xfId="0" applyFont="1" applyFill="1" applyBorder="1"/>
    <xf numFmtId="164" fontId="41" fillId="4" borderId="2" xfId="2" applyNumberFormat="1" applyFont="1" applyFill="1" applyBorder="1" applyAlignment="1">
      <alignment horizontal="center" vertical="center"/>
    </xf>
    <xf numFmtId="0" fontId="40" fillId="4" borderId="67" xfId="0" applyFont="1" applyFill="1" applyBorder="1"/>
    <xf numFmtId="1" fontId="33" fillId="4" borderId="23" xfId="0" applyNumberFormat="1" applyFont="1" applyFill="1" applyBorder="1" applyAlignment="1">
      <alignment horizontal="center"/>
    </xf>
    <xf numFmtId="2" fontId="33" fillId="4" borderId="54" xfId="0" applyNumberFormat="1" applyFont="1" applyFill="1" applyBorder="1" applyAlignment="1">
      <alignment horizontal="center" vertical="center"/>
    </xf>
    <xf numFmtId="0" fontId="33" fillId="4" borderId="22" xfId="0" applyFont="1" applyFill="1" applyBorder="1" applyAlignment="1">
      <alignment horizontal="center"/>
    </xf>
    <xf numFmtId="0" fontId="33" fillId="4" borderId="2" xfId="0" applyNumberFormat="1" applyFont="1" applyFill="1" applyBorder="1" applyAlignment="1">
      <alignment horizontal="center" vertical="center"/>
    </xf>
    <xf numFmtId="0" fontId="42" fillId="4" borderId="2" xfId="0" applyFont="1" applyFill="1" applyBorder="1" applyAlignment="1">
      <alignment horizontal="left" vertical="center"/>
    </xf>
    <xf numFmtId="0" fontId="43" fillId="4" borderId="13" xfId="0" applyFont="1" applyFill="1" applyBorder="1" applyAlignment="1">
      <alignment vertical="center"/>
    </xf>
    <xf numFmtId="9" fontId="43" fillId="4" borderId="26" xfId="0" applyNumberFormat="1" applyFont="1" applyFill="1" applyBorder="1" applyAlignment="1">
      <alignment horizontal="left" vertical="center"/>
    </xf>
    <xf numFmtId="0" fontId="39" fillId="4" borderId="2" xfId="0" applyNumberFormat="1" applyFont="1" applyFill="1" applyBorder="1" applyAlignment="1">
      <alignment horizontal="left" vertical="center"/>
    </xf>
    <xf numFmtId="0" fontId="39" fillId="4" borderId="2" xfId="0" applyFont="1" applyFill="1" applyBorder="1" applyAlignment="1">
      <alignment horizontal="left" vertical="center"/>
    </xf>
    <xf numFmtId="0" fontId="39" fillId="4" borderId="2" xfId="0" applyFont="1" applyFill="1" applyBorder="1" applyAlignment="1">
      <alignment horizontal="center" vertical="center"/>
    </xf>
    <xf numFmtId="0" fontId="39" fillId="4" borderId="24" xfId="0" applyFont="1" applyFill="1" applyBorder="1" applyAlignment="1">
      <alignment horizontal="center" vertical="center"/>
    </xf>
    <xf numFmtId="0" fontId="39" fillId="4" borderId="2" xfId="0" applyNumberFormat="1" applyFont="1" applyFill="1" applyBorder="1" applyAlignment="1">
      <alignment horizontal="center" vertical="center"/>
    </xf>
    <xf numFmtId="0" fontId="39" fillId="4" borderId="10" xfId="0" applyNumberFormat="1" applyFont="1" applyFill="1" applyBorder="1" applyAlignment="1">
      <alignment horizontal="center" vertical="center"/>
    </xf>
    <xf numFmtId="0" fontId="44" fillId="4" borderId="53" xfId="0" applyFont="1" applyFill="1" applyBorder="1" applyAlignment="1">
      <alignment vertical="center"/>
    </xf>
    <xf numFmtId="0" fontId="44" fillId="4" borderId="58" xfId="0" applyFont="1" applyFill="1" applyBorder="1" applyAlignment="1">
      <alignment vertical="center"/>
    </xf>
    <xf numFmtId="0" fontId="44" fillId="4" borderId="2" xfId="0" applyFont="1" applyFill="1" applyBorder="1" applyAlignment="1">
      <alignment vertical="center"/>
    </xf>
    <xf numFmtId="0" fontId="45" fillId="4" borderId="46" xfId="0" applyFont="1" applyFill="1" applyBorder="1" applyAlignment="1">
      <alignment horizontal="left" vertical="center"/>
    </xf>
    <xf numFmtId="0" fontId="45" fillId="4" borderId="2" xfId="0" applyFont="1" applyFill="1" applyBorder="1" applyAlignment="1">
      <alignment horizontal="center" vertical="center"/>
    </xf>
    <xf numFmtId="0" fontId="45" fillId="4" borderId="37" xfId="0" applyFont="1" applyFill="1" applyBorder="1" applyAlignment="1">
      <alignment horizontal="center" vertical="center"/>
    </xf>
    <xf numFmtId="0" fontId="45" fillId="4" borderId="47" xfId="0" applyFont="1" applyFill="1" applyBorder="1" applyAlignment="1">
      <alignment horizontal="left" vertical="center"/>
    </xf>
    <xf numFmtId="0" fontId="36" fillId="4" borderId="10" xfId="0" applyFont="1" applyFill="1" applyBorder="1"/>
    <xf numFmtId="0" fontId="31" fillId="4" borderId="53" xfId="0" applyFont="1" applyFill="1" applyBorder="1" applyAlignment="1">
      <alignment vertical="center"/>
    </xf>
    <xf numFmtId="0" fontId="33" fillId="4" borderId="42" xfId="0" applyFont="1" applyFill="1" applyBorder="1" applyAlignment="1">
      <alignment horizontal="left" vertical="center"/>
    </xf>
    <xf numFmtId="0" fontId="33" fillId="4" borderId="46" xfId="0" applyFont="1" applyFill="1" applyBorder="1" applyAlignment="1">
      <alignment horizontal="center" vertical="center"/>
    </xf>
    <xf numFmtId="0" fontId="31" fillId="4" borderId="58" xfId="0" applyFont="1" applyFill="1" applyBorder="1" applyAlignment="1">
      <alignment horizontal="center" vertical="center"/>
    </xf>
    <xf numFmtId="0" fontId="31" fillId="4" borderId="58" xfId="0" applyFont="1" applyFill="1" applyBorder="1" applyAlignment="1">
      <alignment vertical="center"/>
    </xf>
    <xf numFmtId="0" fontId="31" fillId="4" borderId="2" xfId="0" applyFont="1" applyFill="1" applyBorder="1" applyAlignment="1">
      <alignment horizontal="center" vertical="center"/>
    </xf>
    <xf numFmtId="0" fontId="39" fillId="4" borderId="59" xfId="0" applyNumberFormat="1" applyFont="1" applyFill="1" applyBorder="1" applyAlignment="1">
      <alignment horizontal="center" vertical="center"/>
    </xf>
    <xf numFmtId="0" fontId="34" fillId="4" borderId="53" xfId="0" applyFont="1" applyFill="1" applyBorder="1" applyAlignment="1">
      <alignment vertical="center"/>
    </xf>
    <xf numFmtId="0" fontId="34" fillId="4" borderId="10" xfId="0" applyFont="1" applyFill="1" applyBorder="1" applyAlignment="1">
      <alignment vertical="center"/>
    </xf>
    <xf numFmtId="0" fontId="31" fillId="4" borderId="60" xfId="0" applyFont="1" applyFill="1" applyBorder="1"/>
    <xf numFmtId="0" fontId="45" fillId="4" borderId="42" xfId="0" applyFont="1" applyFill="1" applyBorder="1" applyAlignment="1">
      <alignment horizontal="left" vertical="center"/>
    </xf>
    <xf numFmtId="0" fontId="45" fillId="4" borderId="46" xfId="0" applyFont="1" applyFill="1" applyBorder="1" applyAlignment="1">
      <alignment horizontal="center" vertical="center"/>
    </xf>
    <xf numFmtId="2" fontId="31" fillId="4" borderId="2" xfId="0" applyNumberFormat="1" applyFont="1" applyFill="1" applyBorder="1" applyAlignment="1">
      <alignment horizontal="center" vertical="center"/>
    </xf>
    <xf numFmtId="0" fontId="31" fillId="4" borderId="37" xfId="0" applyFont="1" applyFill="1" applyBorder="1"/>
    <xf numFmtId="0" fontId="40" fillId="4" borderId="37" xfId="0" applyFont="1" applyFill="1" applyBorder="1" applyAlignment="1">
      <alignment horizontal="center"/>
    </xf>
    <xf numFmtId="0" fontId="34" fillId="4" borderId="27" xfId="0" applyFont="1" applyFill="1" applyBorder="1" applyAlignment="1">
      <alignment vertical="center"/>
    </xf>
    <xf numFmtId="0" fontId="40" fillId="4" borderId="0" xfId="0" applyFont="1" applyFill="1" applyBorder="1" applyAlignment="1">
      <alignment horizontal="center"/>
    </xf>
    <xf numFmtId="0" fontId="40" fillId="4" borderId="2" xfId="0" applyFont="1" applyFill="1" applyBorder="1" applyAlignment="1">
      <alignment horizontal="center"/>
    </xf>
    <xf numFmtId="0" fontId="42" fillId="4" borderId="0" xfId="0" applyFont="1" applyFill="1" applyBorder="1" applyAlignment="1">
      <alignment horizontal="center" vertical="center"/>
    </xf>
    <xf numFmtId="0" fontId="39" fillId="4" borderId="37" xfId="1" applyFont="1" applyFill="1" applyBorder="1" applyAlignment="1">
      <alignment horizontal="center" vertical="center"/>
    </xf>
    <xf numFmtId="2" fontId="35" fillId="4" borderId="0" xfId="0" applyNumberFormat="1" applyFont="1" applyFill="1" applyBorder="1" applyAlignment="1">
      <alignment horizontal="center" vertical="center"/>
    </xf>
    <xf numFmtId="0" fontId="47" fillId="4" borderId="0" xfId="0" applyFont="1" applyFill="1" applyBorder="1" applyAlignment="1">
      <alignment horizontal="center"/>
    </xf>
    <xf numFmtId="0" fontId="45" fillId="4" borderId="0" xfId="0" applyFont="1" applyFill="1" applyBorder="1" applyAlignment="1">
      <alignment horizontal="center" vertical="center"/>
    </xf>
    <xf numFmtId="0" fontId="39" fillId="4" borderId="2" xfId="1" applyFont="1" applyFill="1" applyBorder="1" applyAlignment="1">
      <alignment horizontal="left" vertical="center"/>
    </xf>
    <xf numFmtId="2" fontId="31" fillId="4" borderId="0" xfId="0" applyNumberFormat="1" applyFont="1" applyFill="1" applyBorder="1" applyAlignment="1">
      <alignment horizontal="center" vertical="center"/>
    </xf>
    <xf numFmtId="0" fontId="39" fillId="4" borderId="69" xfId="1" applyFont="1" applyFill="1" applyBorder="1" applyAlignment="1">
      <alignment horizontal="center" vertical="center"/>
    </xf>
    <xf numFmtId="0" fontId="40" fillId="4" borderId="0" xfId="0" applyFont="1" applyFill="1" applyAlignment="1">
      <alignment horizontal="center"/>
    </xf>
    <xf numFmtId="0" fontId="40" fillId="4" borderId="0" xfId="0" applyFont="1" applyFill="1"/>
    <xf numFmtId="0" fontId="31" fillId="4" borderId="61" xfId="0" applyFont="1" applyFill="1" applyBorder="1"/>
    <xf numFmtId="2" fontId="36" fillId="4" borderId="70" xfId="0" applyNumberFormat="1" applyFont="1" applyFill="1" applyBorder="1" applyAlignment="1">
      <alignment horizontal="center" vertical="center"/>
    </xf>
    <xf numFmtId="0" fontId="31" fillId="4" borderId="55" xfId="0" applyFont="1" applyFill="1" applyBorder="1" applyAlignment="1">
      <alignment horizontal="center" vertical="center"/>
    </xf>
    <xf numFmtId="0" fontId="31" fillId="4" borderId="14" xfId="0" applyFont="1" applyFill="1" applyBorder="1" applyAlignment="1">
      <alignment horizontal="left" vertical="center" wrapText="1"/>
    </xf>
    <xf numFmtId="0" fontId="31" fillId="4" borderId="1" xfId="0" applyFont="1" applyFill="1" applyBorder="1" applyAlignment="1">
      <alignment horizontal="left" vertical="center" wrapText="1"/>
    </xf>
    <xf numFmtId="0" fontId="31" fillId="4" borderId="3" xfId="0" applyFont="1" applyFill="1" applyBorder="1" applyAlignment="1">
      <alignment horizontal="left" vertical="center" wrapText="1"/>
    </xf>
    <xf numFmtId="0" fontId="31" fillId="4" borderId="16" xfId="0" applyFont="1" applyFill="1" applyBorder="1" applyAlignment="1">
      <alignment horizontal="left" vertical="center"/>
    </xf>
    <xf numFmtId="0" fontId="33" fillId="4" borderId="1" xfId="0" applyFont="1" applyFill="1" applyBorder="1" applyAlignment="1">
      <alignment horizontal="left" vertical="center"/>
    </xf>
    <xf numFmtId="0" fontId="33" fillId="4" borderId="3" xfId="0" applyFont="1" applyFill="1" applyBorder="1" applyAlignment="1">
      <alignment horizontal="left" vertical="center"/>
    </xf>
    <xf numFmtId="0" fontId="34" fillId="4" borderId="12" xfId="0" applyFont="1" applyFill="1" applyBorder="1" applyAlignment="1">
      <alignment horizontal="left" vertical="center"/>
    </xf>
    <xf numFmtId="0" fontId="33" fillId="4" borderId="5" xfId="0" applyFont="1" applyFill="1" applyBorder="1" applyAlignment="1">
      <alignment horizontal="left" vertical="center"/>
    </xf>
    <xf numFmtId="0" fontId="31" fillId="4" borderId="12" xfId="0" applyFont="1" applyFill="1" applyBorder="1" applyAlignment="1">
      <alignment horizontal="left" vertical="center"/>
    </xf>
    <xf numFmtId="0" fontId="33" fillId="4" borderId="8" xfId="0" applyFont="1" applyFill="1" applyBorder="1" applyAlignment="1">
      <alignment horizontal="left" vertical="center"/>
    </xf>
    <xf numFmtId="0" fontId="33" fillId="4" borderId="9" xfId="0" applyFont="1" applyFill="1" applyBorder="1" applyAlignment="1">
      <alignment horizontal="left" vertical="center"/>
    </xf>
    <xf numFmtId="0" fontId="31" fillId="4" borderId="57" xfId="0" applyFont="1" applyFill="1" applyBorder="1" applyAlignment="1">
      <alignment horizontal="left" vertical="center"/>
    </xf>
    <xf numFmtId="0" fontId="33" fillId="4" borderId="48" xfId="0" applyFont="1" applyFill="1" applyBorder="1" applyAlignment="1">
      <alignment horizontal="left" vertical="center"/>
    </xf>
    <xf numFmtId="0" fontId="31" fillId="4" borderId="14" xfId="0" applyFont="1" applyFill="1" applyBorder="1" applyAlignment="1">
      <alignment horizontal="left" vertical="center"/>
    </xf>
    <xf numFmtId="0" fontId="31" fillId="4" borderId="38" xfId="0" applyFont="1" applyFill="1" applyBorder="1" applyAlignment="1">
      <alignment horizontal="left" vertical="center"/>
    </xf>
    <xf numFmtId="0" fontId="33" fillId="4" borderId="35" xfId="0" applyFont="1" applyFill="1" applyBorder="1" applyAlignment="1">
      <alignment horizontal="left" vertical="center"/>
    </xf>
    <xf numFmtId="0" fontId="33" fillId="4" borderId="36" xfId="0" applyFont="1" applyFill="1" applyBorder="1" applyAlignment="1">
      <alignment horizontal="left" vertical="center"/>
    </xf>
    <xf numFmtId="0" fontId="31" fillId="4" borderId="55" xfId="0" applyFont="1" applyFill="1" applyBorder="1" applyAlignment="1">
      <alignment horizontal="left" vertical="center"/>
    </xf>
    <xf numFmtId="0" fontId="43" fillId="4" borderId="12" xfId="0" applyFont="1" applyFill="1" applyBorder="1" applyAlignment="1">
      <alignment horizontal="left" vertical="center"/>
    </xf>
    <xf numFmtId="0" fontId="39" fillId="4" borderId="1" xfId="0" applyFont="1" applyFill="1" applyBorder="1" applyAlignment="1">
      <alignment horizontal="left" vertical="center"/>
    </xf>
    <xf numFmtId="0" fontId="34" fillId="4" borderId="52" xfId="0" applyFont="1" applyFill="1" applyBorder="1" applyAlignment="1">
      <alignment horizontal="left" vertical="center"/>
    </xf>
    <xf numFmtId="0" fontId="45" fillId="4" borderId="35" xfId="0" applyFont="1" applyFill="1" applyBorder="1" applyAlignment="1">
      <alignment horizontal="left" vertical="center"/>
    </xf>
    <xf numFmtId="0" fontId="45" fillId="4" borderId="36" xfId="0" applyFont="1" applyFill="1" applyBorder="1" applyAlignment="1">
      <alignment horizontal="left" vertical="center"/>
    </xf>
    <xf numFmtId="0" fontId="31" fillId="4" borderId="52" xfId="0" applyFont="1" applyFill="1" applyBorder="1" applyAlignment="1">
      <alignment horizontal="left" vertical="center"/>
    </xf>
    <xf numFmtId="0" fontId="46" fillId="4" borderId="52" xfId="0" applyFont="1" applyFill="1" applyBorder="1" applyAlignment="1">
      <alignment horizontal="left" vertical="center"/>
    </xf>
    <xf numFmtId="0" fontId="42" fillId="4" borderId="0" xfId="0" applyFont="1" applyFill="1" applyBorder="1" applyAlignment="1">
      <alignment horizontal="left" vertical="center"/>
    </xf>
    <xf numFmtId="0" fontId="45" fillId="4" borderId="0" xfId="0" applyFont="1" applyFill="1" applyBorder="1" applyAlignment="1">
      <alignment horizontal="left" vertical="center"/>
    </xf>
    <xf numFmtId="0" fontId="11" fillId="3" borderId="0" xfId="0" applyFont="1" applyFill="1" applyAlignment="1">
      <alignment horizontal="left" vertical="center"/>
    </xf>
    <xf numFmtId="0" fontId="12" fillId="3" borderId="0" xfId="0" applyFont="1" applyFill="1" applyAlignment="1">
      <alignment horizontal="left" vertical="center"/>
    </xf>
    <xf numFmtId="0" fontId="16" fillId="3" borderId="0" xfId="0" applyFont="1" applyFill="1" applyAlignment="1">
      <alignment horizontal="left" vertical="center"/>
    </xf>
    <xf numFmtId="0" fontId="33" fillId="4" borderId="11" xfId="0" applyFont="1" applyFill="1" applyBorder="1" applyAlignment="1">
      <alignment horizontal="left" vertical="center"/>
    </xf>
    <xf numFmtId="0" fontId="40" fillId="4" borderId="0" xfId="0" applyFont="1" applyFill="1" applyAlignment="1">
      <alignment horizontal="left" vertical="center"/>
    </xf>
    <xf numFmtId="0" fontId="2" fillId="3" borderId="0" xfId="0" applyFont="1" applyFill="1" applyAlignment="1">
      <alignment horizontal="left" vertical="center"/>
    </xf>
    <xf numFmtId="0" fontId="2" fillId="2" borderId="0" xfId="0" applyFont="1" applyFill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10" fillId="3" borderId="0" xfId="0" applyFont="1" applyFill="1" applyAlignment="1">
      <alignment horizontal="center"/>
    </xf>
    <xf numFmtId="0" fontId="7" fillId="3" borderId="0" xfId="0" applyFont="1" applyFill="1" applyAlignment="1">
      <alignment horizontal="center"/>
    </xf>
    <xf numFmtId="0" fontId="17" fillId="3" borderId="0" xfId="0" applyFont="1" applyFill="1" applyAlignment="1">
      <alignment horizontal="center"/>
    </xf>
    <xf numFmtId="0" fontId="31" fillId="4" borderId="63" xfId="0" applyFont="1" applyFill="1" applyBorder="1" applyAlignment="1">
      <alignment horizontal="center" vertical="center"/>
    </xf>
    <xf numFmtId="0" fontId="34" fillId="4" borderId="0" xfId="0" applyFont="1" applyFill="1" applyBorder="1" applyAlignment="1">
      <alignment horizontal="center" vertical="center"/>
    </xf>
    <xf numFmtId="0" fontId="34" fillId="4" borderId="58" xfId="0" applyFont="1" applyFill="1" applyBorder="1" applyAlignment="1">
      <alignment horizontal="center" vertical="center"/>
    </xf>
    <xf numFmtId="0" fontId="31" fillId="4" borderId="71" xfId="0" applyFont="1" applyFill="1" applyBorder="1" applyAlignment="1">
      <alignment horizontal="center" vertical="center" wrapText="1"/>
    </xf>
    <xf numFmtId="9" fontId="32" fillId="4" borderId="37" xfId="0" applyNumberFormat="1" applyFont="1" applyFill="1" applyBorder="1" applyAlignment="1">
      <alignment horizontal="center" vertical="center" wrapText="1"/>
    </xf>
    <xf numFmtId="0" fontId="31" fillId="4" borderId="72" xfId="0" applyFont="1" applyFill="1" applyBorder="1" applyAlignment="1">
      <alignment horizontal="center" vertical="center" wrapText="1"/>
    </xf>
    <xf numFmtId="0" fontId="31" fillId="4" borderId="37" xfId="0" applyFont="1" applyFill="1" applyBorder="1" applyAlignment="1">
      <alignment vertical="center" wrapText="1"/>
    </xf>
    <xf numFmtId="9" fontId="31" fillId="4" borderId="18" xfId="0" applyNumberFormat="1" applyFont="1" applyFill="1" applyBorder="1" applyAlignment="1">
      <alignment horizontal="center" vertical="center" wrapText="1"/>
    </xf>
    <xf numFmtId="9" fontId="31" fillId="4" borderId="59" xfId="0" applyNumberFormat="1" applyFont="1" applyFill="1" applyBorder="1" applyAlignment="1">
      <alignment horizontal="center" vertical="center" wrapText="1"/>
    </xf>
    <xf numFmtId="9" fontId="31" fillId="4" borderId="21" xfId="0" applyNumberFormat="1" applyFont="1" applyFill="1" applyBorder="1" applyAlignment="1">
      <alignment horizontal="center" vertical="center" wrapText="1"/>
    </xf>
    <xf numFmtId="9" fontId="31" fillId="4" borderId="10" xfId="0" applyNumberFormat="1" applyFont="1" applyFill="1" applyBorder="1" applyAlignment="1">
      <alignment horizontal="center" wrapText="1"/>
    </xf>
    <xf numFmtId="9" fontId="31" fillId="4" borderId="27" xfId="0" applyNumberFormat="1" applyFont="1" applyFill="1" applyBorder="1" applyAlignment="1">
      <alignment horizontal="center" wrapText="1"/>
    </xf>
    <xf numFmtId="0" fontId="31" fillId="4" borderId="6" xfId="0" applyFont="1" applyFill="1" applyBorder="1" applyAlignment="1">
      <alignment horizontal="center"/>
    </xf>
  </cellXfs>
  <cellStyles count="3">
    <cellStyle name="Обычный" xfId="0" builtinId="0"/>
    <cellStyle name="Обычный 2" xfId="1"/>
    <cellStyle name="Финансовый" xfId="2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66675</xdr:rowOff>
    </xdr:from>
    <xdr:to>
      <xdr:col>1</xdr:col>
      <xdr:colOff>180975</xdr:colOff>
      <xdr:row>5</xdr:row>
      <xdr:rowOff>161925</xdr:rowOff>
    </xdr:to>
    <xdr:pic>
      <xdr:nvPicPr>
        <xdr:cNvPr id="10018" name="Picture 1" descr="http://sodasan.com.ua/published/publicdata/ARTEDUSDSN/attachments/SC/images/logo-site.jpg">
          <a:extLst>
            <a:ext uri="{FF2B5EF4-FFF2-40B4-BE49-F238E27FC236}">
              <a16:creationId xmlns="" xmlns:a16="http://schemas.microsoft.com/office/drawing/2014/main" id="{1491873B-DF42-4655-8090-7FF9E18121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5250" y="66675"/>
          <a:ext cx="108585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171450</xdr:colOff>
      <xdr:row>0</xdr:row>
      <xdr:rowOff>104775</xdr:rowOff>
    </xdr:from>
    <xdr:to>
      <xdr:col>6</xdr:col>
      <xdr:colOff>619126</xdr:colOff>
      <xdr:row>6</xdr:row>
      <xdr:rowOff>47625</xdr:rowOff>
    </xdr:to>
    <xdr:pic>
      <xdr:nvPicPr>
        <xdr:cNvPr id="10033" name="Рисунок 1">
          <a:extLst>
            <a:ext uri="{FF2B5EF4-FFF2-40B4-BE49-F238E27FC236}">
              <a16:creationId xmlns="" xmlns:a16="http://schemas.microsoft.com/office/drawing/2014/main" id="{7A0EC169-4EF0-49BC-B63D-4A9142A14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048375" y="104775"/>
          <a:ext cx="106680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</xdr:row>
      <xdr:rowOff>572670</xdr:rowOff>
    </xdr:from>
    <xdr:to>
      <xdr:col>0</xdr:col>
      <xdr:colOff>986118</xdr:colOff>
      <xdr:row>14</xdr:row>
      <xdr:rowOff>11207</xdr:rowOff>
    </xdr:to>
    <xdr:pic>
      <xdr:nvPicPr>
        <xdr:cNvPr id="26" name="Рисунок 25" descr="ZxcD6AuOP5s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2298376"/>
          <a:ext cx="986118" cy="1108213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14</xdr:row>
      <xdr:rowOff>14498</xdr:rowOff>
    </xdr:from>
    <xdr:to>
      <xdr:col>0</xdr:col>
      <xdr:colOff>986117</xdr:colOff>
      <xdr:row>18</xdr:row>
      <xdr:rowOff>189982</xdr:rowOff>
    </xdr:to>
    <xdr:pic>
      <xdr:nvPicPr>
        <xdr:cNvPr id="27" name="Рисунок 26" descr="0Z6FpmGCpyA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1206" y="3409880"/>
          <a:ext cx="974911" cy="937484"/>
        </a:xfrm>
        <a:prstGeom prst="rect">
          <a:avLst/>
        </a:prstGeom>
      </xdr:spPr>
    </xdr:pic>
    <xdr:clientData/>
  </xdr:twoCellAnchor>
  <xdr:twoCellAnchor editAs="oneCell">
    <xdr:from>
      <xdr:col>0</xdr:col>
      <xdr:colOff>11207</xdr:colOff>
      <xdr:row>19</xdr:row>
      <xdr:rowOff>41380</xdr:rowOff>
    </xdr:from>
    <xdr:to>
      <xdr:col>1</xdr:col>
      <xdr:colOff>-1</xdr:colOff>
      <xdr:row>24</xdr:row>
      <xdr:rowOff>44824</xdr:rowOff>
    </xdr:to>
    <xdr:pic>
      <xdr:nvPicPr>
        <xdr:cNvPr id="29" name="Рисунок 28" descr="kuIE71Jbobw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1207" y="4389262"/>
          <a:ext cx="986116" cy="955944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24</xdr:row>
      <xdr:rowOff>78150</xdr:rowOff>
    </xdr:from>
    <xdr:to>
      <xdr:col>1</xdr:col>
      <xdr:colOff>0</xdr:colOff>
      <xdr:row>28</xdr:row>
      <xdr:rowOff>100853</xdr:rowOff>
    </xdr:to>
    <xdr:pic>
      <xdr:nvPicPr>
        <xdr:cNvPr id="30" name="Рисунок 29" descr="1VwTdi-LDdo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1206" y="5378532"/>
          <a:ext cx="986118" cy="863145"/>
        </a:xfrm>
        <a:prstGeom prst="rect">
          <a:avLst/>
        </a:prstGeom>
      </xdr:spPr>
    </xdr:pic>
    <xdr:clientData/>
  </xdr:twoCellAnchor>
  <xdr:twoCellAnchor editAs="oneCell">
    <xdr:from>
      <xdr:col>0</xdr:col>
      <xdr:colOff>22414</xdr:colOff>
      <xdr:row>28</xdr:row>
      <xdr:rowOff>104661</xdr:rowOff>
    </xdr:from>
    <xdr:to>
      <xdr:col>0</xdr:col>
      <xdr:colOff>986118</xdr:colOff>
      <xdr:row>33</xdr:row>
      <xdr:rowOff>39494</xdr:rowOff>
    </xdr:to>
    <xdr:pic>
      <xdr:nvPicPr>
        <xdr:cNvPr id="33" name="Рисунок 32" descr="aspFh0e8NRc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2414" y="6245485"/>
          <a:ext cx="963704" cy="8873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168307</xdr:rowOff>
    </xdr:from>
    <xdr:to>
      <xdr:col>1</xdr:col>
      <xdr:colOff>11205</xdr:colOff>
      <xdr:row>39</xdr:row>
      <xdr:rowOff>44822</xdr:rowOff>
    </xdr:to>
    <xdr:pic>
      <xdr:nvPicPr>
        <xdr:cNvPr id="34" name="Рисунок 33" descr="BMy7fG0hcyU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7261631"/>
          <a:ext cx="1008529" cy="10195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97943</xdr:rowOff>
    </xdr:from>
    <xdr:to>
      <xdr:col>1</xdr:col>
      <xdr:colOff>11205</xdr:colOff>
      <xdr:row>44</xdr:row>
      <xdr:rowOff>53747</xdr:rowOff>
    </xdr:to>
    <xdr:pic>
      <xdr:nvPicPr>
        <xdr:cNvPr id="35" name="Рисунок 34" descr="vtfJCY7-w2M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8334267"/>
          <a:ext cx="1008529" cy="10091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44825</xdr:rowOff>
    </xdr:from>
    <xdr:to>
      <xdr:col>0</xdr:col>
      <xdr:colOff>986117</xdr:colOff>
      <xdr:row>47</xdr:row>
      <xdr:rowOff>33618</xdr:rowOff>
    </xdr:to>
    <xdr:pic>
      <xdr:nvPicPr>
        <xdr:cNvPr id="36" name="Рисунок 35" descr="62vW5SIcQ60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9334501"/>
          <a:ext cx="986117" cy="851646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47</xdr:row>
      <xdr:rowOff>19558</xdr:rowOff>
    </xdr:from>
    <xdr:to>
      <xdr:col>0</xdr:col>
      <xdr:colOff>997322</xdr:colOff>
      <xdr:row>52</xdr:row>
      <xdr:rowOff>42582</xdr:rowOff>
    </xdr:to>
    <xdr:pic>
      <xdr:nvPicPr>
        <xdr:cNvPr id="37" name="Рисунок 36" descr="WfdW3BSGgN8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1206" y="10172087"/>
          <a:ext cx="986116" cy="9867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22121</xdr:rowOff>
    </xdr:from>
    <xdr:to>
      <xdr:col>0</xdr:col>
      <xdr:colOff>986116</xdr:colOff>
      <xdr:row>54</xdr:row>
      <xdr:rowOff>145676</xdr:rowOff>
    </xdr:to>
    <xdr:pic>
      <xdr:nvPicPr>
        <xdr:cNvPr id="38" name="Рисунок 37" descr="VdMHZIQbPss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11138356"/>
          <a:ext cx="986116" cy="103123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54</xdr:row>
      <xdr:rowOff>100046</xdr:rowOff>
    </xdr:from>
    <xdr:to>
      <xdr:col>1</xdr:col>
      <xdr:colOff>1</xdr:colOff>
      <xdr:row>56</xdr:row>
      <xdr:rowOff>281827</xdr:rowOff>
    </xdr:to>
    <xdr:pic>
      <xdr:nvPicPr>
        <xdr:cNvPr id="39" name="Рисунок 38" descr="q43ljHrhrok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" y="12123958"/>
          <a:ext cx="997324" cy="10429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10913</xdr:rowOff>
    </xdr:from>
    <xdr:to>
      <xdr:col>0</xdr:col>
      <xdr:colOff>986117</xdr:colOff>
      <xdr:row>61</xdr:row>
      <xdr:rowOff>0</xdr:rowOff>
    </xdr:to>
    <xdr:pic>
      <xdr:nvPicPr>
        <xdr:cNvPr id="40" name="Рисунок 39" descr="UHrjMlOslUg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13177825"/>
          <a:ext cx="986117" cy="10312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459439</xdr:rowOff>
    </xdr:from>
    <xdr:to>
      <xdr:col>0</xdr:col>
      <xdr:colOff>985838</xdr:colOff>
      <xdr:row>64</xdr:row>
      <xdr:rowOff>145674</xdr:rowOff>
    </xdr:to>
    <xdr:pic>
      <xdr:nvPicPr>
        <xdr:cNvPr id="41" name="Рисунок 40" descr="ReTtZx_hyc0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0" y="14209057"/>
          <a:ext cx="985838" cy="10309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158126</xdr:rowOff>
    </xdr:from>
    <xdr:to>
      <xdr:col>0</xdr:col>
      <xdr:colOff>995362</xdr:colOff>
      <xdr:row>68</xdr:row>
      <xdr:rowOff>156882</xdr:rowOff>
    </xdr:to>
    <xdr:pic>
      <xdr:nvPicPr>
        <xdr:cNvPr id="42" name="Рисунок 41" descr="cqwr6GcIZOE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15252450"/>
          <a:ext cx="995362" cy="10409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165219</xdr:rowOff>
    </xdr:from>
    <xdr:to>
      <xdr:col>1</xdr:col>
      <xdr:colOff>11205</xdr:colOff>
      <xdr:row>71</xdr:row>
      <xdr:rowOff>154641</xdr:rowOff>
    </xdr:to>
    <xdr:pic>
      <xdr:nvPicPr>
        <xdr:cNvPr id="43" name="Рисунок 42" descr="Kc-JfIBOCPg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16301690"/>
          <a:ext cx="1008529" cy="10091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198926</xdr:rowOff>
    </xdr:from>
    <xdr:to>
      <xdr:col>0</xdr:col>
      <xdr:colOff>974912</xdr:colOff>
      <xdr:row>76</xdr:row>
      <xdr:rowOff>109886</xdr:rowOff>
    </xdr:to>
    <xdr:pic>
      <xdr:nvPicPr>
        <xdr:cNvPr id="44" name="Рисунок 43" descr="4-Ks4G6obUw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0" y="17355132"/>
          <a:ext cx="974912" cy="9755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112058</xdr:rowOff>
    </xdr:from>
    <xdr:to>
      <xdr:col>1</xdr:col>
      <xdr:colOff>9944</xdr:colOff>
      <xdr:row>80</xdr:row>
      <xdr:rowOff>168087</xdr:rowOff>
    </xdr:to>
    <xdr:pic>
      <xdr:nvPicPr>
        <xdr:cNvPr id="45" name="Рисунок 44" descr="vRd1h9xtRoM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18332823"/>
          <a:ext cx="1007268" cy="10533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</xdr:row>
      <xdr:rowOff>256930</xdr:rowOff>
    </xdr:from>
    <xdr:to>
      <xdr:col>1</xdr:col>
      <xdr:colOff>-1</xdr:colOff>
      <xdr:row>85</xdr:row>
      <xdr:rowOff>11205</xdr:rowOff>
    </xdr:to>
    <xdr:pic>
      <xdr:nvPicPr>
        <xdr:cNvPr id="46" name="Рисунок 45" descr="egSDccO6aUE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0" y="19475018"/>
          <a:ext cx="997323" cy="10429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</xdr:row>
      <xdr:rowOff>133151</xdr:rowOff>
    </xdr:from>
    <xdr:to>
      <xdr:col>1</xdr:col>
      <xdr:colOff>11205</xdr:colOff>
      <xdr:row>90</xdr:row>
      <xdr:rowOff>100852</xdr:rowOff>
    </xdr:to>
    <xdr:pic>
      <xdr:nvPicPr>
        <xdr:cNvPr id="47" name="Рисунок 46" descr="7YkT7WARhMc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0" y="20639916"/>
          <a:ext cx="1008529" cy="1054671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90</xdr:row>
      <xdr:rowOff>156883</xdr:rowOff>
    </xdr:from>
    <xdr:to>
      <xdr:col>0</xdr:col>
      <xdr:colOff>994468</xdr:colOff>
      <xdr:row>95</xdr:row>
      <xdr:rowOff>177051</xdr:rowOff>
    </xdr:to>
    <xdr:pic>
      <xdr:nvPicPr>
        <xdr:cNvPr id="48" name="Рисунок 47" descr="joW-BB-BqCk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1206" y="21750618"/>
          <a:ext cx="983262" cy="98387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96</xdr:row>
      <xdr:rowOff>58810</xdr:rowOff>
    </xdr:from>
    <xdr:to>
      <xdr:col>1</xdr:col>
      <xdr:colOff>7287</xdr:colOff>
      <xdr:row>101</xdr:row>
      <xdr:rowOff>145676</xdr:rowOff>
    </xdr:to>
    <xdr:pic>
      <xdr:nvPicPr>
        <xdr:cNvPr id="49" name="Рисунок 48" descr="2nxyyR6qREM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" y="22817957"/>
          <a:ext cx="1004610" cy="10505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</xdr:row>
      <xdr:rowOff>75585</xdr:rowOff>
    </xdr:from>
    <xdr:to>
      <xdr:col>1</xdr:col>
      <xdr:colOff>0</xdr:colOff>
      <xdr:row>107</xdr:row>
      <xdr:rowOff>109825</xdr:rowOff>
    </xdr:to>
    <xdr:pic>
      <xdr:nvPicPr>
        <xdr:cNvPr id="50" name="Рисунок 49" descr="cVPo39ouHys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0" y="24000144"/>
          <a:ext cx="997324" cy="99794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</xdr:row>
      <xdr:rowOff>19535</xdr:rowOff>
    </xdr:from>
    <xdr:to>
      <xdr:col>0</xdr:col>
      <xdr:colOff>986118</xdr:colOff>
      <xdr:row>112</xdr:row>
      <xdr:rowOff>199445</xdr:rowOff>
    </xdr:to>
    <xdr:pic>
      <xdr:nvPicPr>
        <xdr:cNvPr id="51" name="Рисунок 50" descr="pAib1ZDE7JA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0" y="25098300"/>
          <a:ext cx="986118" cy="9867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</xdr:row>
      <xdr:rowOff>123265</xdr:rowOff>
    </xdr:from>
    <xdr:to>
      <xdr:col>0</xdr:col>
      <xdr:colOff>996551</xdr:colOff>
      <xdr:row>117</xdr:row>
      <xdr:rowOff>123263</xdr:rowOff>
    </xdr:to>
    <xdr:pic>
      <xdr:nvPicPr>
        <xdr:cNvPr id="52" name="Рисунок 51" descr="nQXgkH_Rdio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0" y="26210559"/>
          <a:ext cx="996551" cy="10421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</xdr:row>
      <xdr:rowOff>110740</xdr:rowOff>
    </xdr:from>
    <xdr:to>
      <xdr:col>1</xdr:col>
      <xdr:colOff>11205</xdr:colOff>
      <xdr:row>122</xdr:row>
      <xdr:rowOff>201705</xdr:rowOff>
    </xdr:to>
    <xdr:pic>
      <xdr:nvPicPr>
        <xdr:cNvPr id="53" name="Рисунок 52" descr="EFn2CnC53wY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0" y="27240181"/>
          <a:ext cx="1008529" cy="10546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</xdr:row>
      <xdr:rowOff>109224</xdr:rowOff>
    </xdr:from>
    <xdr:to>
      <xdr:col>1</xdr:col>
      <xdr:colOff>13411</xdr:colOff>
      <xdr:row>129</xdr:row>
      <xdr:rowOff>11206</xdr:rowOff>
    </xdr:to>
    <xdr:pic>
      <xdr:nvPicPr>
        <xdr:cNvPr id="54" name="Рисунок 53" descr="RiOyRxnFt6k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0" y="28404077"/>
          <a:ext cx="1010735" cy="10113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</xdr:row>
      <xdr:rowOff>112059</xdr:rowOff>
    </xdr:from>
    <xdr:to>
      <xdr:col>0</xdr:col>
      <xdr:colOff>994462</xdr:colOff>
      <xdr:row>134</xdr:row>
      <xdr:rowOff>143434</xdr:rowOff>
    </xdr:to>
    <xdr:pic>
      <xdr:nvPicPr>
        <xdr:cNvPr id="55" name="Рисунок 54" descr="0eqw-b4XG2o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0" y="29516294"/>
          <a:ext cx="994462" cy="9950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</xdr:row>
      <xdr:rowOff>176397</xdr:rowOff>
    </xdr:from>
    <xdr:to>
      <xdr:col>1</xdr:col>
      <xdr:colOff>2275</xdr:colOff>
      <xdr:row>140</xdr:row>
      <xdr:rowOff>11206</xdr:rowOff>
    </xdr:to>
    <xdr:pic>
      <xdr:nvPicPr>
        <xdr:cNvPr id="56" name="Рисунок 55" descr="94m0HbsZKRY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0" y="30544338"/>
          <a:ext cx="999599" cy="1000221"/>
        </a:xfrm>
        <a:prstGeom prst="rect">
          <a:avLst/>
        </a:prstGeom>
      </xdr:spPr>
    </xdr:pic>
    <xdr:clientData/>
  </xdr:twoCellAnchor>
  <xdr:twoCellAnchor editAs="oneCell">
    <xdr:from>
      <xdr:col>0</xdr:col>
      <xdr:colOff>33618</xdr:colOff>
      <xdr:row>139</xdr:row>
      <xdr:rowOff>187660</xdr:rowOff>
    </xdr:from>
    <xdr:to>
      <xdr:col>1</xdr:col>
      <xdr:colOff>-1</xdr:colOff>
      <xdr:row>144</xdr:row>
      <xdr:rowOff>154641</xdr:rowOff>
    </xdr:to>
    <xdr:pic>
      <xdr:nvPicPr>
        <xdr:cNvPr id="57" name="Рисунок 56" descr="F_krQwDSKi0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33618" y="31519307"/>
          <a:ext cx="963705" cy="9643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144</xdr:row>
      <xdr:rowOff>168087</xdr:rowOff>
    </xdr:from>
    <xdr:to>
      <xdr:col>1</xdr:col>
      <xdr:colOff>8337</xdr:colOff>
      <xdr:row>146</xdr:row>
      <xdr:rowOff>367551</xdr:rowOff>
    </xdr:to>
    <xdr:pic>
      <xdr:nvPicPr>
        <xdr:cNvPr id="58" name="Рисунок 57" descr="KUf2mqH0o58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0" y="32497058"/>
          <a:ext cx="1005661" cy="10062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</xdr:row>
      <xdr:rowOff>254874</xdr:rowOff>
    </xdr:from>
    <xdr:to>
      <xdr:col>1</xdr:col>
      <xdr:colOff>-1</xdr:colOff>
      <xdr:row>150</xdr:row>
      <xdr:rowOff>20171</xdr:rowOff>
    </xdr:to>
    <xdr:pic>
      <xdr:nvPicPr>
        <xdr:cNvPr id="59" name="Рисунок 58" descr="xATCkXe2JXw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0" y="33390668"/>
          <a:ext cx="997323" cy="9979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159</xdr:row>
      <xdr:rowOff>5119</xdr:rowOff>
    </xdr:from>
    <xdr:to>
      <xdr:col>0</xdr:col>
      <xdr:colOff>986378</xdr:colOff>
      <xdr:row>163</xdr:row>
      <xdr:rowOff>123264</xdr:rowOff>
    </xdr:to>
    <xdr:pic>
      <xdr:nvPicPr>
        <xdr:cNvPr id="60" name="Рисунок 59" descr="Снимок.PN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0" y="36110472"/>
          <a:ext cx="986378" cy="98099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152</xdr:row>
      <xdr:rowOff>46580</xdr:rowOff>
    </xdr:from>
    <xdr:to>
      <xdr:col>1</xdr:col>
      <xdr:colOff>11204</xdr:colOff>
      <xdr:row>157</xdr:row>
      <xdr:rowOff>126339</xdr:rowOff>
    </xdr:to>
    <xdr:pic>
      <xdr:nvPicPr>
        <xdr:cNvPr id="61" name="Рисунок 60" descr="pbKIF4K4dOU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0" y="34964109"/>
          <a:ext cx="1008528" cy="10546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HQ333"/>
  <sheetViews>
    <sheetView tabSelected="1" topLeftCell="A146" zoomScale="85" zoomScaleNormal="85" workbookViewId="0">
      <selection activeCell="R158" sqref="R158"/>
    </sheetView>
  </sheetViews>
  <sheetFormatPr defaultColWidth="8.7109375" defaultRowHeight="11.25"/>
  <cols>
    <col min="1" max="1" width="15" style="13" customWidth="1"/>
    <col min="2" max="2" width="5.140625" style="274" customWidth="1"/>
    <col min="3" max="3" width="60.28515625" style="3" customWidth="1"/>
    <col min="4" max="4" width="15.42578125" style="4" customWidth="1"/>
    <col min="5" max="5" width="14.5703125" style="4" customWidth="1"/>
    <col min="6" max="6" width="9.28515625" style="4" customWidth="1"/>
    <col min="7" max="11" width="9.42578125" style="4" customWidth="1"/>
    <col min="12" max="12" width="8.7109375" style="4" customWidth="1"/>
    <col min="13" max="13" width="7.5703125" style="16" customWidth="1"/>
    <col min="14" max="14" width="9.28515625" style="14" customWidth="1"/>
    <col min="15" max="15" width="9.140625" style="15" customWidth="1"/>
    <col min="16" max="225" width="9.140625" style="13" customWidth="1"/>
    <col min="226" max="16384" width="8.7109375" style="3"/>
  </cols>
  <sheetData>
    <row r="1" spans="1:225" s="8" customFormat="1" ht="15" customHeight="1">
      <c r="A1" s="17"/>
      <c r="B1" s="267"/>
      <c r="C1" s="21" t="s">
        <v>87</v>
      </c>
      <c r="D1" s="18"/>
      <c r="E1" s="275"/>
      <c r="F1" s="18"/>
      <c r="G1" s="18"/>
      <c r="H1" s="18"/>
      <c r="I1" s="18"/>
      <c r="J1" s="18"/>
      <c r="K1" s="18"/>
      <c r="L1" s="19"/>
      <c r="M1" s="30"/>
      <c r="N1" s="31"/>
      <c r="O1" s="32"/>
      <c r="P1" s="49"/>
    </row>
    <row r="2" spans="1:225" s="8" customFormat="1" ht="15" customHeight="1">
      <c r="A2" s="17"/>
      <c r="B2" s="268"/>
      <c r="C2" s="22" t="s">
        <v>88</v>
      </c>
      <c r="D2" s="18"/>
      <c r="E2" s="275"/>
      <c r="F2" s="18"/>
      <c r="G2" s="29"/>
      <c r="H2" s="29"/>
      <c r="I2" s="29"/>
      <c r="J2" s="29"/>
      <c r="K2" s="29"/>
      <c r="L2" s="19"/>
      <c r="M2" s="33"/>
      <c r="N2" s="34"/>
      <c r="O2" s="32"/>
      <c r="P2" s="49"/>
    </row>
    <row r="3" spans="1:225" s="8" customFormat="1" ht="15" customHeight="1">
      <c r="A3" s="17"/>
      <c r="B3" s="268"/>
      <c r="C3" s="22" t="s">
        <v>89</v>
      </c>
      <c r="D3" s="20"/>
      <c r="E3" s="276"/>
      <c r="F3" s="20"/>
      <c r="G3" s="20"/>
      <c r="H3" s="52" t="s">
        <v>157</v>
      </c>
      <c r="I3" s="20"/>
      <c r="J3" s="20"/>
      <c r="K3" s="20"/>
      <c r="L3" s="19"/>
      <c r="M3" s="35"/>
      <c r="N3" s="36"/>
      <c r="O3" s="32"/>
      <c r="P3" s="49"/>
    </row>
    <row r="4" spans="1:225" s="8" customFormat="1" ht="15" customHeight="1">
      <c r="A4" s="17"/>
      <c r="B4" s="268"/>
      <c r="C4" s="22" t="s">
        <v>90</v>
      </c>
      <c r="D4" s="20"/>
      <c r="E4" s="276"/>
      <c r="F4" s="20"/>
      <c r="G4" s="20"/>
      <c r="H4" s="51" t="s">
        <v>156</v>
      </c>
      <c r="I4" s="20"/>
      <c r="J4" s="20"/>
      <c r="K4" s="20"/>
      <c r="L4" s="19"/>
      <c r="M4" s="37"/>
      <c r="N4" s="37"/>
      <c r="O4" s="32"/>
      <c r="P4" s="49"/>
    </row>
    <row r="5" spans="1:225" s="1" customFormat="1" ht="15" customHeight="1">
      <c r="A5" s="17"/>
      <c r="B5" s="268"/>
      <c r="C5" s="23" t="s">
        <v>112</v>
      </c>
      <c r="D5" s="20"/>
      <c r="E5" s="276"/>
      <c r="F5" s="20"/>
      <c r="G5" s="20"/>
      <c r="H5" s="20"/>
      <c r="I5" s="20"/>
      <c r="J5" s="20"/>
      <c r="K5" s="20"/>
      <c r="L5" s="19"/>
      <c r="M5" s="38"/>
      <c r="N5" s="38"/>
      <c r="O5" s="39"/>
      <c r="P5" s="50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</row>
    <row r="6" spans="1:225" s="1" customFormat="1" ht="15" customHeight="1">
      <c r="A6" s="17"/>
      <c r="B6" s="267"/>
      <c r="C6" s="24"/>
      <c r="D6" s="20"/>
      <c r="E6" s="276"/>
      <c r="F6" s="20"/>
      <c r="G6" s="20"/>
      <c r="H6" s="53" t="s">
        <v>146</v>
      </c>
      <c r="I6" s="54"/>
      <c r="J6" s="54"/>
      <c r="K6" s="54"/>
      <c r="L6" s="19"/>
      <c r="M6" s="38"/>
      <c r="N6" s="38"/>
      <c r="O6" s="39"/>
      <c r="P6" s="50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</row>
    <row r="7" spans="1:225" s="1" customFormat="1" ht="15" customHeight="1">
      <c r="A7" s="25" t="s">
        <v>159</v>
      </c>
      <c r="B7" s="269"/>
      <c r="C7" s="26"/>
      <c r="D7" s="27"/>
      <c r="E7" s="277"/>
      <c r="F7" s="27"/>
      <c r="G7" s="27"/>
      <c r="H7" s="27"/>
      <c r="I7" s="27"/>
      <c r="J7" s="27"/>
      <c r="K7" s="27"/>
      <c r="L7" s="28"/>
      <c r="M7" s="38"/>
      <c r="N7" s="38"/>
      <c r="O7" s="39"/>
      <c r="P7" s="50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</row>
    <row r="8" spans="1:225" s="1" customFormat="1" ht="15" customHeight="1">
      <c r="A8" s="25" t="s">
        <v>158</v>
      </c>
      <c r="B8" s="269"/>
      <c r="C8" s="26"/>
      <c r="D8" s="27"/>
      <c r="E8" s="277"/>
      <c r="F8" s="27"/>
      <c r="G8" s="27"/>
      <c r="H8" s="27"/>
      <c r="I8" s="27"/>
      <c r="J8" s="27"/>
      <c r="K8" s="27"/>
      <c r="L8" s="28"/>
      <c r="M8" s="38"/>
      <c r="N8" s="38"/>
      <c r="O8" s="39"/>
      <c r="P8" s="50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9"/>
      <c r="HP8" s="9"/>
      <c r="HQ8" s="9"/>
    </row>
    <row r="9" spans="1:225" s="1" customFormat="1" ht="15.75" customHeight="1" thickBot="1">
      <c r="A9" s="64" t="s">
        <v>160</v>
      </c>
      <c r="B9" s="65"/>
      <c r="C9" s="65"/>
      <c r="D9" s="65"/>
      <c r="E9" s="65"/>
      <c r="F9" s="65"/>
      <c r="G9" s="65"/>
      <c r="H9" s="65"/>
      <c r="I9" s="65"/>
      <c r="J9" s="65"/>
      <c r="K9" s="65"/>
      <c r="L9" s="65"/>
      <c r="M9" s="38"/>
      <c r="N9" s="38"/>
      <c r="O9" s="39"/>
      <c r="P9" s="50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/>
      <c r="HN9" s="9"/>
      <c r="HO9" s="9"/>
      <c r="HP9" s="9"/>
      <c r="HQ9" s="9"/>
    </row>
    <row r="10" spans="1:225" s="1" customFormat="1" ht="49.5" customHeight="1">
      <c r="A10" s="44"/>
      <c r="B10" s="240" t="s">
        <v>113</v>
      </c>
      <c r="C10" s="66" t="s">
        <v>0</v>
      </c>
      <c r="D10" s="66" t="s">
        <v>1</v>
      </c>
      <c r="E10" s="67"/>
      <c r="F10" s="68" t="s">
        <v>147</v>
      </c>
      <c r="G10" s="69" t="s">
        <v>147</v>
      </c>
      <c r="H10" s="69" t="s">
        <v>147</v>
      </c>
      <c r="I10" s="69" t="s">
        <v>147</v>
      </c>
      <c r="J10" s="69" t="s">
        <v>147</v>
      </c>
      <c r="K10" s="281" t="s">
        <v>147</v>
      </c>
      <c r="L10" s="288" t="s">
        <v>114</v>
      </c>
      <c r="M10" s="285" t="s">
        <v>149</v>
      </c>
      <c r="N10" s="70" t="s">
        <v>123</v>
      </c>
      <c r="O10" s="39"/>
      <c r="P10" s="50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</row>
    <row r="11" spans="1:225" s="2" customFormat="1" ht="15.75" customHeight="1" thickBot="1">
      <c r="A11" s="45"/>
      <c r="B11" s="241"/>
      <c r="C11" s="71"/>
      <c r="D11" s="71"/>
      <c r="E11" s="72"/>
      <c r="F11" s="73">
        <v>-0.08</v>
      </c>
      <c r="G11" s="74">
        <v>-0.12</v>
      </c>
      <c r="H11" s="74">
        <v>-0.22</v>
      </c>
      <c r="I11" s="74">
        <v>-0.24</v>
      </c>
      <c r="J11" s="74">
        <v>-0.26</v>
      </c>
      <c r="K11" s="282">
        <v>-0.28999999999999998</v>
      </c>
      <c r="L11" s="289"/>
      <c r="M11" s="286"/>
      <c r="N11" s="75"/>
      <c r="O11" s="40"/>
      <c r="P11" s="45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</row>
    <row r="12" spans="1:225" s="2" customFormat="1" ht="15" hidden="1" customHeight="1" thickBot="1">
      <c r="A12" s="63"/>
      <c r="B12" s="242"/>
      <c r="C12" s="76"/>
      <c r="D12" s="76"/>
      <c r="E12" s="77"/>
      <c r="F12" s="78"/>
      <c r="G12" s="79"/>
      <c r="H12" s="79"/>
      <c r="I12" s="79"/>
      <c r="J12" s="79"/>
      <c r="K12" s="283"/>
      <c r="L12" s="289"/>
      <c r="M12" s="287"/>
      <c r="N12" s="80"/>
      <c r="O12" s="40"/>
      <c r="P12" s="45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  <c r="FH12" s="10"/>
      <c r="FI12" s="10"/>
      <c r="FJ12" s="10"/>
      <c r="FK12" s="10"/>
      <c r="FL12" s="10"/>
      <c r="FM12" s="10"/>
      <c r="FN12" s="10"/>
      <c r="FO12" s="10"/>
      <c r="FP12" s="10"/>
      <c r="FQ12" s="10"/>
      <c r="FR12" s="10"/>
      <c r="FS12" s="10"/>
      <c r="FT12" s="10"/>
      <c r="FU12" s="10"/>
      <c r="FV12" s="10"/>
      <c r="FW12" s="10"/>
      <c r="FX12" s="10"/>
      <c r="FY12" s="10"/>
      <c r="FZ12" s="10"/>
      <c r="GA12" s="10"/>
      <c r="GB12" s="10"/>
      <c r="GC12" s="10"/>
      <c r="GD12" s="10"/>
      <c r="GE12" s="10"/>
      <c r="GF12" s="10"/>
      <c r="GG12" s="10"/>
      <c r="GH12" s="10"/>
      <c r="GI12" s="10"/>
      <c r="GJ12" s="10"/>
      <c r="GK12" s="10"/>
      <c r="GL12" s="10"/>
      <c r="GM12" s="10"/>
      <c r="GN12" s="10"/>
      <c r="GO12" s="10"/>
      <c r="GP12" s="10"/>
      <c r="GQ12" s="10"/>
      <c r="GR12" s="10"/>
      <c r="GS12" s="10"/>
      <c r="GT12" s="10"/>
      <c r="GU12" s="10"/>
      <c r="GV12" s="10"/>
      <c r="GW12" s="10"/>
      <c r="GX12" s="10"/>
      <c r="GY12" s="10"/>
      <c r="GZ12" s="10"/>
      <c r="HA12" s="10"/>
      <c r="HB12" s="10"/>
      <c r="HC12" s="10"/>
      <c r="HD12" s="10"/>
      <c r="HE12" s="10"/>
      <c r="HF12" s="10"/>
      <c r="HG12" s="10"/>
      <c r="HH12" s="10"/>
      <c r="HI12" s="10"/>
      <c r="HJ12" s="10"/>
      <c r="HK12" s="10"/>
      <c r="HL12" s="10"/>
      <c r="HM12" s="10"/>
      <c r="HN12" s="10"/>
      <c r="HO12" s="10"/>
      <c r="HP12" s="10"/>
      <c r="HQ12" s="10"/>
    </row>
    <row r="13" spans="1:225" s="2" customFormat="1" ht="51" customHeight="1" thickBot="1">
      <c r="A13" s="60"/>
      <c r="B13" s="248" t="s">
        <v>82</v>
      </c>
      <c r="C13" s="103"/>
      <c r="D13" s="104"/>
      <c r="E13" s="239" t="s">
        <v>148</v>
      </c>
      <c r="F13" s="82" t="s">
        <v>151</v>
      </c>
      <c r="G13" s="82" t="s">
        <v>150</v>
      </c>
      <c r="H13" s="82" t="s">
        <v>152</v>
      </c>
      <c r="I13" s="82" t="s">
        <v>153</v>
      </c>
      <c r="J13" s="82" t="s">
        <v>154</v>
      </c>
      <c r="K13" s="284" t="s">
        <v>155</v>
      </c>
      <c r="L13" s="290"/>
      <c r="M13" s="84"/>
      <c r="N13" s="85"/>
      <c r="O13" s="40"/>
      <c r="P13" s="45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0"/>
      <c r="FM13" s="10"/>
      <c r="FN13" s="10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10"/>
      <c r="GB13" s="10"/>
      <c r="GC13" s="10"/>
      <c r="GD13" s="10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10"/>
      <c r="GR13" s="10"/>
      <c r="GS13" s="10"/>
      <c r="GT13" s="10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10"/>
      <c r="HH13" s="10"/>
      <c r="HI13" s="10"/>
      <c r="HJ13" s="10"/>
      <c r="HK13" s="10"/>
      <c r="HL13" s="10"/>
      <c r="HM13" s="10"/>
      <c r="HN13" s="10"/>
      <c r="HO13" s="10"/>
      <c r="HP13" s="10"/>
      <c r="HQ13" s="10"/>
    </row>
    <row r="14" spans="1:225" s="2" customFormat="1" ht="15" customHeight="1">
      <c r="A14" s="60"/>
      <c r="B14" s="244">
        <v>1</v>
      </c>
      <c r="C14" s="86" t="s">
        <v>15</v>
      </c>
      <c r="D14" s="87">
        <v>15</v>
      </c>
      <c r="E14" s="88">
        <v>301</v>
      </c>
      <c r="F14" s="89">
        <f>E14*(1-8%)</f>
        <v>276.92</v>
      </c>
      <c r="G14" s="89">
        <f>E14*(1-12%)</f>
        <v>264.88</v>
      </c>
      <c r="H14" s="89">
        <f>E14*(1-22%)</f>
        <v>234.78</v>
      </c>
      <c r="I14" s="89">
        <f>E14*(1-24%)</f>
        <v>228.76</v>
      </c>
      <c r="J14" s="89">
        <f>E14*(1-26%)</f>
        <v>222.74</v>
      </c>
      <c r="K14" s="89">
        <f>E14*(1-29%)</f>
        <v>213.70999999999998</v>
      </c>
      <c r="L14" s="90" t="s">
        <v>2</v>
      </c>
      <c r="M14" s="87"/>
      <c r="N14" s="91">
        <f t="shared" ref="N14:N45" si="0">M14*E14</f>
        <v>0</v>
      </c>
      <c r="O14" s="40"/>
      <c r="P14" s="45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</row>
    <row r="15" spans="1:225" s="2" customFormat="1" ht="15" customHeight="1">
      <c r="A15" s="60"/>
      <c r="B15" s="244">
        <v>2</v>
      </c>
      <c r="C15" s="86" t="s">
        <v>14</v>
      </c>
      <c r="D15" s="87">
        <v>16</v>
      </c>
      <c r="E15" s="92">
        <v>301</v>
      </c>
      <c r="F15" s="93">
        <f>E15*(1-8%)</f>
        <v>276.92</v>
      </c>
      <c r="G15" s="89">
        <f>E15*(1-12%)</f>
        <v>264.88</v>
      </c>
      <c r="H15" s="93">
        <f>E15*(1-22%)</f>
        <v>234.78</v>
      </c>
      <c r="I15" s="93">
        <f>E15*(1-24%)</f>
        <v>228.76</v>
      </c>
      <c r="J15" s="93">
        <f>E15*(1-26%)</f>
        <v>222.74</v>
      </c>
      <c r="K15" s="93">
        <f>E15*(1-29%)</f>
        <v>213.70999999999998</v>
      </c>
      <c r="L15" s="94" t="s">
        <v>2</v>
      </c>
      <c r="M15" s="87"/>
      <c r="N15" s="91">
        <f t="shared" si="0"/>
        <v>0</v>
      </c>
      <c r="O15" s="40"/>
      <c r="P15" s="45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10"/>
      <c r="FL15" s="10"/>
      <c r="FM15" s="10"/>
      <c r="FN15" s="10"/>
      <c r="FO15" s="10"/>
      <c r="FP15" s="10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10"/>
      <c r="GB15" s="10"/>
      <c r="GC15" s="10"/>
      <c r="GD15" s="10"/>
      <c r="GE15" s="10"/>
      <c r="GF15" s="10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10"/>
      <c r="GR15" s="10"/>
      <c r="GS15" s="10"/>
      <c r="GT15" s="10"/>
      <c r="GU15" s="10"/>
      <c r="GV15" s="10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10"/>
      <c r="HH15" s="10"/>
      <c r="HI15" s="10"/>
      <c r="HJ15" s="10"/>
      <c r="HK15" s="10"/>
      <c r="HL15" s="10"/>
      <c r="HM15" s="10"/>
      <c r="HN15" s="10"/>
      <c r="HO15" s="10"/>
      <c r="HP15" s="10"/>
      <c r="HQ15" s="10"/>
    </row>
    <row r="16" spans="1:225" s="7" customFormat="1" ht="15" customHeight="1">
      <c r="A16" s="46"/>
      <c r="B16" s="244">
        <v>3</v>
      </c>
      <c r="C16" s="86" t="s">
        <v>13</v>
      </c>
      <c r="D16" s="87">
        <v>9</v>
      </c>
      <c r="E16" s="92">
        <v>602</v>
      </c>
      <c r="F16" s="89">
        <f>E16*(1-8%)</f>
        <v>553.84</v>
      </c>
      <c r="G16" s="89">
        <f t="shared" ref="G16:G74" si="1">E16*(1-12%)</f>
        <v>529.76</v>
      </c>
      <c r="H16" s="89">
        <f t="shared" ref="H16:H74" si="2">E16*(1-22%)</f>
        <v>469.56</v>
      </c>
      <c r="I16" s="89">
        <f t="shared" ref="I16:I74" si="3">E16*(1-24%)</f>
        <v>457.52</v>
      </c>
      <c r="J16" s="89">
        <f t="shared" ref="J16:J74" si="4">E16*(1-26%)</f>
        <v>445.48</v>
      </c>
      <c r="K16" s="89">
        <f t="shared" ref="K16:K74" si="5">E16*(1-29%)</f>
        <v>427.41999999999996</v>
      </c>
      <c r="L16" s="94" t="s">
        <v>2</v>
      </c>
      <c r="M16" s="87"/>
      <c r="N16" s="91">
        <f t="shared" si="0"/>
        <v>0</v>
      </c>
      <c r="O16" s="41"/>
      <c r="P16" s="46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  <c r="HD16" s="11"/>
      <c r="HE16" s="11"/>
      <c r="HF16" s="11"/>
      <c r="HG16" s="11"/>
      <c r="HH16" s="11"/>
      <c r="HI16" s="11"/>
      <c r="HJ16" s="11"/>
      <c r="HK16" s="11"/>
      <c r="HL16" s="11"/>
      <c r="HM16" s="11"/>
      <c r="HN16" s="11"/>
      <c r="HO16" s="11"/>
      <c r="HP16" s="11"/>
      <c r="HQ16" s="11"/>
    </row>
    <row r="17" spans="1:225" s="2" customFormat="1" ht="15" customHeight="1" thickBot="1">
      <c r="A17" s="60"/>
      <c r="B17" s="245">
        <v>4</v>
      </c>
      <c r="C17" s="95" t="s">
        <v>12</v>
      </c>
      <c r="D17" s="96">
        <v>32</v>
      </c>
      <c r="E17" s="92">
        <v>122</v>
      </c>
      <c r="F17" s="93">
        <f>E17*(1-8%)</f>
        <v>112.24000000000001</v>
      </c>
      <c r="G17" s="89">
        <f t="shared" si="1"/>
        <v>107.36</v>
      </c>
      <c r="H17" s="93">
        <f t="shared" si="2"/>
        <v>95.16</v>
      </c>
      <c r="I17" s="93">
        <f t="shared" si="3"/>
        <v>92.72</v>
      </c>
      <c r="J17" s="93">
        <f t="shared" si="4"/>
        <v>90.28</v>
      </c>
      <c r="K17" s="93">
        <f t="shared" si="5"/>
        <v>86.61999999999999</v>
      </c>
      <c r="L17" s="97" t="s">
        <v>2</v>
      </c>
      <c r="M17" s="87"/>
      <c r="N17" s="91">
        <f t="shared" si="0"/>
        <v>0</v>
      </c>
      <c r="O17" s="40"/>
      <c r="P17" s="45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</row>
    <row r="18" spans="1:225" s="2" customFormat="1" ht="15" customHeight="1">
      <c r="A18" s="60"/>
      <c r="B18" s="246" t="s">
        <v>83</v>
      </c>
      <c r="C18" s="98"/>
      <c r="D18" s="98"/>
      <c r="E18" s="92"/>
      <c r="F18" s="89"/>
      <c r="G18" s="89"/>
      <c r="H18" s="89"/>
      <c r="I18" s="89"/>
      <c r="J18" s="89"/>
      <c r="K18" s="89"/>
      <c r="L18" s="99"/>
      <c r="M18" s="100"/>
      <c r="N18" s="91">
        <f t="shared" si="0"/>
        <v>0</v>
      </c>
      <c r="O18" s="40"/>
      <c r="P18" s="45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10"/>
      <c r="FL18" s="10"/>
      <c r="FM18" s="10"/>
      <c r="FN18" s="10"/>
      <c r="FO18" s="10"/>
      <c r="FP18" s="10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10"/>
      <c r="GB18" s="10"/>
      <c r="GC18" s="10"/>
      <c r="GD18" s="10"/>
      <c r="GE18" s="10"/>
      <c r="GF18" s="10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10"/>
      <c r="GR18" s="10"/>
      <c r="GS18" s="10"/>
      <c r="GT18" s="10"/>
      <c r="GU18" s="10"/>
      <c r="GV18" s="10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10"/>
      <c r="HH18" s="10"/>
      <c r="HI18" s="10"/>
      <c r="HJ18" s="10"/>
      <c r="HK18" s="10"/>
      <c r="HL18" s="10"/>
      <c r="HM18" s="10"/>
      <c r="HN18" s="10"/>
      <c r="HO18" s="10"/>
      <c r="HP18" s="10"/>
      <c r="HQ18" s="10"/>
    </row>
    <row r="19" spans="1:225" s="6" customFormat="1" ht="15" customHeight="1">
      <c r="A19" s="47"/>
      <c r="B19" s="244">
        <v>1</v>
      </c>
      <c r="C19" s="86" t="s">
        <v>17</v>
      </c>
      <c r="D19" s="87">
        <v>15</v>
      </c>
      <c r="E19" s="92">
        <v>314</v>
      </c>
      <c r="F19" s="93">
        <f>E19*(1-8%)</f>
        <v>288.88</v>
      </c>
      <c r="G19" s="89">
        <f t="shared" si="1"/>
        <v>276.32</v>
      </c>
      <c r="H19" s="93">
        <f t="shared" si="2"/>
        <v>244.92000000000002</v>
      </c>
      <c r="I19" s="93">
        <f t="shared" si="3"/>
        <v>238.64000000000001</v>
      </c>
      <c r="J19" s="93">
        <f t="shared" si="4"/>
        <v>232.35999999999999</v>
      </c>
      <c r="K19" s="93">
        <f t="shared" si="5"/>
        <v>222.94</v>
      </c>
      <c r="L19" s="87" t="s">
        <v>2</v>
      </c>
      <c r="M19" s="87"/>
      <c r="N19" s="91">
        <f t="shared" si="0"/>
        <v>0</v>
      </c>
      <c r="O19" s="42"/>
      <c r="P19" s="48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  <c r="GJ19" s="12"/>
      <c r="GK19" s="12"/>
      <c r="GL19" s="12"/>
      <c r="GM19" s="12"/>
      <c r="GN19" s="12"/>
      <c r="GO19" s="12"/>
      <c r="GP19" s="12"/>
      <c r="GQ19" s="12"/>
      <c r="GR19" s="12"/>
      <c r="GS19" s="12"/>
      <c r="GT19" s="12"/>
      <c r="GU19" s="12"/>
      <c r="GV19" s="12"/>
      <c r="GW19" s="12"/>
      <c r="GX19" s="12"/>
      <c r="GY19" s="12"/>
      <c r="GZ19" s="12"/>
      <c r="HA19" s="12"/>
      <c r="HB19" s="12"/>
      <c r="HC19" s="12"/>
      <c r="HD19" s="12"/>
      <c r="HE19" s="12"/>
      <c r="HF19" s="12"/>
      <c r="HG19" s="12"/>
      <c r="HH19" s="12"/>
      <c r="HI19" s="12"/>
      <c r="HJ19" s="12"/>
      <c r="HK19" s="12"/>
      <c r="HL19" s="12"/>
      <c r="HM19" s="12"/>
      <c r="HN19" s="12"/>
      <c r="HO19" s="12"/>
      <c r="HP19" s="12"/>
      <c r="HQ19" s="12"/>
    </row>
    <row r="20" spans="1:225" s="2" customFormat="1" ht="15" customHeight="1" thickBot="1">
      <c r="A20" s="62"/>
      <c r="B20" s="247">
        <v>2</v>
      </c>
      <c r="C20" s="101" t="s">
        <v>16</v>
      </c>
      <c r="D20" s="102">
        <v>32</v>
      </c>
      <c r="E20" s="92">
        <v>135</v>
      </c>
      <c r="F20" s="89">
        <f>E20*(1-8%)</f>
        <v>124.2</v>
      </c>
      <c r="G20" s="89">
        <f t="shared" si="1"/>
        <v>118.8</v>
      </c>
      <c r="H20" s="89">
        <f t="shared" si="2"/>
        <v>105.3</v>
      </c>
      <c r="I20" s="89">
        <f t="shared" si="3"/>
        <v>102.6</v>
      </c>
      <c r="J20" s="89">
        <f t="shared" si="4"/>
        <v>99.9</v>
      </c>
      <c r="K20" s="89">
        <f t="shared" si="5"/>
        <v>95.85</v>
      </c>
      <c r="L20" s="102" t="s">
        <v>2</v>
      </c>
      <c r="M20" s="87"/>
      <c r="N20" s="91">
        <f t="shared" si="0"/>
        <v>0</v>
      </c>
      <c r="O20" s="40"/>
      <c r="P20" s="45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</row>
    <row r="21" spans="1:225" s="2" customFormat="1" ht="15" customHeight="1">
      <c r="A21" s="62"/>
      <c r="B21" s="248" t="s">
        <v>84</v>
      </c>
      <c r="C21" s="103"/>
      <c r="D21" s="103"/>
      <c r="E21" s="92"/>
      <c r="F21" s="93"/>
      <c r="G21" s="89"/>
      <c r="H21" s="93"/>
      <c r="I21" s="93"/>
      <c r="J21" s="93"/>
      <c r="K21" s="93"/>
      <c r="L21" s="104"/>
      <c r="M21" s="83"/>
      <c r="N21" s="91">
        <f t="shared" si="0"/>
        <v>0</v>
      </c>
      <c r="O21" s="40"/>
      <c r="P21" s="45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0"/>
      <c r="FK21" s="10"/>
      <c r="FL21" s="10"/>
      <c r="FM21" s="10"/>
      <c r="FN21" s="10"/>
      <c r="FO21" s="10"/>
      <c r="FP21" s="10"/>
      <c r="FQ21" s="10"/>
      <c r="FR21" s="10"/>
      <c r="FS21" s="10"/>
      <c r="FT21" s="10"/>
      <c r="FU21" s="10"/>
      <c r="FV21" s="10"/>
      <c r="FW21" s="10"/>
      <c r="FX21" s="10"/>
      <c r="FY21" s="10"/>
      <c r="FZ21" s="10"/>
      <c r="GA21" s="10"/>
      <c r="GB21" s="10"/>
      <c r="GC21" s="10"/>
      <c r="GD21" s="10"/>
      <c r="GE21" s="10"/>
      <c r="GF21" s="10"/>
      <c r="GG21" s="10"/>
      <c r="GH21" s="10"/>
      <c r="GI21" s="10"/>
      <c r="GJ21" s="10"/>
      <c r="GK21" s="10"/>
      <c r="GL21" s="10"/>
      <c r="GM21" s="10"/>
      <c r="GN21" s="10"/>
      <c r="GO21" s="10"/>
      <c r="GP21" s="10"/>
      <c r="GQ21" s="10"/>
      <c r="GR21" s="10"/>
      <c r="GS21" s="10"/>
      <c r="GT21" s="10"/>
      <c r="GU21" s="10"/>
      <c r="GV21" s="10"/>
      <c r="GW21" s="10"/>
      <c r="GX21" s="10"/>
      <c r="GY21" s="10"/>
      <c r="GZ21" s="10"/>
      <c r="HA21" s="10"/>
      <c r="HB21" s="10"/>
      <c r="HC21" s="10"/>
      <c r="HD21" s="10"/>
      <c r="HE21" s="10"/>
      <c r="HF21" s="10"/>
      <c r="HG21" s="10"/>
      <c r="HH21" s="10"/>
      <c r="HI21" s="10"/>
      <c r="HJ21" s="10"/>
      <c r="HK21" s="10"/>
      <c r="HL21" s="10"/>
      <c r="HM21" s="10"/>
      <c r="HN21" s="10"/>
      <c r="HO21" s="10"/>
      <c r="HP21" s="10"/>
      <c r="HQ21" s="10"/>
    </row>
    <row r="22" spans="1:225" s="2" customFormat="1" ht="15" customHeight="1">
      <c r="A22" s="62"/>
      <c r="B22" s="249">
        <v>1</v>
      </c>
      <c r="C22" s="86" t="s">
        <v>18</v>
      </c>
      <c r="D22" s="87">
        <v>9</v>
      </c>
      <c r="E22" s="92">
        <v>423</v>
      </c>
      <c r="F22" s="89">
        <f>E22*(1-8%)</f>
        <v>389.16</v>
      </c>
      <c r="G22" s="89">
        <f t="shared" si="1"/>
        <v>372.24</v>
      </c>
      <c r="H22" s="89">
        <f t="shared" si="2"/>
        <v>329.94</v>
      </c>
      <c r="I22" s="89">
        <f t="shared" si="3"/>
        <v>321.48</v>
      </c>
      <c r="J22" s="89">
        <f t="shared" si="4"/>
        <v>313.02</v>
      </c>
      <c r="K22" s="89">
        <f t="shared" si="5"/>
        <v>300.33</v>
      </c>
      <c r="L22" s="94" t="s">
        <v>2</v>
      </c>
      <c r="M22" s="87"/>
      <c r="N22" s="91">
        <f t="shared" si="0"/>
        <v>0</v>
      </c>
      <c r="O22" s="40"/>
      <c r="P22" s="45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/>
      <c r="GC22" s="10"/>
      <c r="GD22" s="10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/>
      <c r="HQ22" s="10"/>
    </row>
    <row r="23" spans="1:225" s="7" customFormat="1" ht="15" customHeight="1">
      <c r="A23" s="47"/>
      <c r="B23" s="249">
        <v>2</v>
      </c>
      <c r="C23" s="105" t="s">
        <v>115</v>
      </c>
      <c r="D23" s="87">
        <v>12</v>
      </c>
      <c r="E23" s="92">
        <v>278</v>
      </c>
      <c r="F23" s="93">
        <f>E23*(1-8%)</f>
        <v>255.76000000000002</v>
      </c>
      <c r="G23" s="89">
        <f t="shared" si="1"/>
        <v>244.64000000000001</v>
      </c>
      <c r="H23" s="93">
        <f t="shared" si="2"/>
        <v>216.84</v>
      </c>
      <c r="I23" s="93">
        <f t="shared" si="3"/>
        <v>211.28</v>
      </c>
      <c r="J23" s="93">
        <f t="shared" si="4"/>
        <v>205.72</v>
      </c>
      <c r="K23" s="93">
        <f t="shared" si="5"/>
        <v>197.38</v>
      </c>
      <c r="L23" s="94" t="s">
        <v>2</v>
      </c>
      <c r="M23" s="87"/>
      <c r="N23" s="91">
        <f t="shared" si="0"/>
        <v>0</v>
      </c>
      <c r="O23" s="41"/>
      <c r="P23" s="46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1"/>
      <c r="FO23" s="11"/>
      <c r="FP23" s="11"/>
      <c r="FQ23" s="11"/>
      <c r="FR23" s="11"/>
      <c r="FS23" s="11"/>
      <c r="FT23" s="11"/>
      <c r="FU23" s="11"/>
      <c r="FV23" s="11"/>
      <c r="FW23" s="11"/>
      <c r="FX23" s="11"/>
      <c r="FY23" s="11"/>
      <c r="FZ23" s="11"/>
      <c r="GA23" s="11"/>
      <c r="GB23" s="11"/>
      <c r="GC23" s="11"/>
      <c r="GD23" s="11"/>
      <c r="GE23" s="11"/>
      <c r="GF23" s="11"/>
      <c r="GG23" s="11"/>
      <c r="GH23" s="11"/>
      <c r="GI23" s="11"/>
      <c r="GJ23" s="11"/>
      <c r="GK23" s="11"/>
      <c r="GL23" s="11"/>
      <c r="GM23" s="11"/>
      <c r="GN23" s="11"/>
      <c r="GO23" s="11"/>
      <c r="GP23" s="11"/>
      <c r="GQ23" s="11"/>
      <c r="GR23" s="11"/>
      <c r="GS23" s="11"/>
      <c r="GT23" s="11"/>
      <c r="GU23" s="11"/>
      <c r="GV23" s="11"/>
      <c r="GW23" s="11"/>
      <c r="GX23" s="11"/>
      <c r="GY23" s="11"/>
      <c r="GZ23" s="11"/>
      <c r="HA23" s="11"/>
      <c r="HB23" s="11"/>
      <c r="HC23" s="11"/>
      <c r="HD23" s="11"/>
      <c r="HE23" s="11"/>
      <c r="HF23" s="11"/>
      <c r="HG23" s="11"/>
      <c r="HH23" s="11"/>
      <c r="HI23" s="11"/>
      <c r="HJ23" s="11"/>
      <c r="HK23" s="11"/>
      <c r="HL23" s="11"/>
      <c r="HM23" s="11"/>
      <c r="HN23" s="11"/>
      <c r="HO23" s="11"/>
      <c r="HP23" s="11"/>
      <c r="HQ23" s="11"/>
    </row>
    <row r="24" spans="1:225" s="2" customFormat="1" ht="15" customHeight="1" thickBot="1">
      <c r="A24" s="47"/>
      <c r="B24" s="247">
        <v>3</v>
      </c>
      <c r="C24" s="106" t="s">
        <v>76</v>
      </c>
      <c r="D24" s="102">
        <v>32</v>
      </c>
      <c r="E24" s="92">
        <v>155</v>
      </c>
      <c r="F24" s="93">
        <f>E24*(1-8%)</f>
        <v>142.6</v>
      </c>
      <c r="G24" s="89">
        <f t="shared" si="1"/>
        <v>136.4</v>
      </c>
      <c r="H24" s="93">
        <f t="shared" si="2"/>
        <v>120.9</v>
      </c>
      <c r="I24" s="93">
        <f t="shared" si="3"/>
        <v>117.8</v>
      </c>
      <c r="J24" s="93">
        <f t="shared" si="4"/>
        <v>114.7</v>
      </c>
      <c r="K24" s="93">
        <f t="shared" si="5"/>
        <v>110.05</v>
      </c>
      <c r="L24" s="97" t="s">
        <v>2</v>
      </c>
      <c r="M24" s="87"/>
      <c r="N24" s="91">
        <f t="shared" si="0"/>
        <v>0</v>
      </c>
      <c r="O24" s="40"/>
      <c r="P24" s="45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10"/>
      <c r="EF24" s="10"/>
      <c r="EG24" s="10"/>
      <c r="EH24" s="10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10"/>
      <c r="EV24" s="10"/>
      <c r="EW24" s="10"/>
      <c r="EX24" s="10"/>
      <c r="EY24" s="10"/>
      <c r="EZ24" s="10"/>
      <c r="FA24" s="10"/>
      <c r="FB24" s="10"/>
      <c r="FC24" s="10"/>
      <c r="FD24" s="10"/>
      <c r="FE24" s="10"/>
      <c r="FF24" s="10"/>
      <c r="FG24" s="10"/>
      <c r="FH24" s="10"/>
      <c r="FI24" s="10"/>
      <c r="FJ24" s="10"/>
      <c r="FK24" s="10"/>
      <c r="FL24" s="10"/>
      <c r="FM24" s="10"/>
      <c r="FN24" s="10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10"/>
      <c r="GB24" s="10"/>
      <c r="GC24" s="10"/>
      <c r="GD24" s="10"/>
      <c r="GE24" s="10"/>
      <c r="GF24" s="10"/>
      <c r="GG24" s="10"/>
      <c r="GH24" s="10"/>
      <c r="GI24" s="10"/>
      <c r="GJ24" s="10"/>
      <c r="GK24" s="10"/>
      <c r="GL24" s="10"/>
      <c r="GM24" s="10"/>
      <c r="GN24" s="10"/>
      <c r="GO24" s="10"/>
      <c r="GP24" s="10"/>
      <c r="GQ24" s="10"/>
      <c r="GR24" s="10"/>
      <c r="GS24" s="10"/>
      <c r="GT24" s="10"/>
      <c r="GU24" s="10"/>
      <c r="GV24" s="10"/>
      <c r="GW24" s="10"/>
      <c r="GX24" s="10"/>
      <c r="GY24" s="10"/>
      <c r="GZ24" s="10"/>
      <c r="HA24" s="10"/>
      <c r="HB24" s="10"/>
      <c r="HC24" s="10"/>
      <c r="HD24" s="10"/>
      <c r="HE24" s="10"/>
      <c r="HF24" s="10"/>
      <c r="HG24" s="10"/>
      <c r="HH24" s="10"/>
      <c r="HI24" s="10"/>
      <c r="HJ24" s="10"/>
      <c r="HK24" s="10"/>
      <c r="HL24" s="10"/>
      <c r="HM24" s="10"/>
      <c r="HN24" s="10"/>
      <c r="HO24" s="10"/>
      <c r="HP24" s="10"/>
      <c r="HQ24" s="10"/>
    </row>
    <row r="25" spans="1:225" s="2" customFormat="1" ht="15" customHeight="1">
      <c r="A25" s="45"/>
      <c r="B25" s="246" t="s">
        <v>86</v>
      </c>
      <c r="C25" s="98"/>
      <c r="D25" s="98"/>
      <c r="E25" s="92"/>
      <c r="F25" s="89"/>
      <c r="G25" s="89"/>
      <c r="H25" s="89"/>
      <c r="I25" s="89"/>
      <c r="J25" s="89"/>
      <c r="K25" s="89"/>
      <c r="L25" s="99"/>
      <c r="M25" s="100"/>
      <c r="N25" s="91">
        <f t="shared" si="0"/>
        <v>0</v>
      </c>
      <c r="O25" s="40"/>
      <c r="P25" s="45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/>
      <c r="GP25" s="10"/>
      <c r="GQ25" s="10"/>
      <c r="GR25" s="10"/>
      <c r="GS25" s="10"/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</row>
    <row r="26" spans="1:225" s="2" customFormat="1" ht="21" customHeight="1">
      <c r="A26" s="45"/>
      <c r="B26" s="250">
        <v>1</v>
      </c>
      <c r="C26" s="107" t="s">
        <v>116</v>
      </c>
      <c r="D26" s="108">
        <v>9</v>
      </c>
      <c r="E26" s="92">
        <v>443</v>
      </c>
      <c r="F26" s="93">
        <f>E26*(1-8%)</f>
        <v>407.56</v>
      </c>
      <c r="G26" s="89">
        <f t="shared" si="1"/>
        <v>389.84</v>
      </c>
      <c r="H26" s="93">
        <f t="shared" si="2"/>
        <v>345.54</v>
      </c>
      <c r="I26" s="93">
        <f t="shared" si="3"/>
        <v>336.68</v>
      </c>
      <c r="J26" s="93">
        <f t="shared" si="4"/>
        <v>327.82</v>
      </c>
      <c r="K26" s="93">
        <f t="shared" si="5"/>
        <v>314.52999999999997</v>
      </c>
      <c r="L26" s="108" t="s">
        <v>5</v>
      </c>
      <c r="M26" s="87"/>
      <c r="N26" s="91">
        <f t="shared" si="0"/>
        <v>0</v>
      </c>
      <c r="O26" s="40"/>
      <c r="P26" s="45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</row>
    <row r="27" spans="1:225" s="7" customFormat="1" ht="15" customHeight="1" thickBot="1">
      <c r="A27" s="46"/>
      <c r="B27" s="250">
        <v>2</v>
      </c>
      <c r="C27" s="109" t="s">
        <v>117</v>
      </c>
      <c r="D27" s="108">
        <v>12</v>
      </c>
      <c r="E27" s="92">
        <v>355</v>
      </c>
      <c r="F27" s="89">
        <f>E27*(1-8%)</f>
        <v>326.60000000000002</v>
      </c>
      <c r="G27" s="89">
        <f t="shared" si="1"/>
        <v>312.39999999999998</v>
      </c>
      <c r="H27" s="89">
        <f t="shared" si="2"/>
        <v>276.90000000000003</v>
      </c>
      <c r="I27" s="89">
        <f t="shared" si="3"/>
        <v>269.8</v>
      </c>
      <c r="J27" s="89">
        <f t="shared" si="4"/>
        <v>262.7</v>
      </c>
      <c r="K27" s="89">
        <f t="shared" si="5"/>
        <v>252.04999999999998</v>
      </c>
      <c r="L27" s="108" t="s">
        <v>5</v>
      </c>
      <c r="M27" s="87"/>
      <c r="N27" s="91">
        <f t="shared" si="0"/>
        <v>0</v>
      </c>
      <c r="O27" s="41"/>
      <c r="P27" s="46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/>
      <c r="HP27" s="11"/>
      <c r="HQ27" s="11"/>
    </row>
    <row r="28" spans="1:225" s="2" customFormat="1" ht="15" customHeight="1">
      <c r="A28" s="60"/>
      <c r="B28" s="246" t="s">
        <v>118</v>
      </c>
      <c r="C28" s="110"/>
      <c r="D28" s="110"/>
      <c r="E28" s="92"/>
      <c r="F28" s="93"/>
      <c r="G28" s="89"/>
      <c r="H28" s="93"/>
      <c r="I28" s="93"/>
      <c r="J28" s="93"/>
      <c r="K28" s="93"/>
      <c r="L28" s="111"/>
      <c r="M28" s="112"/>
      <c r="N28" s="91">
        <f t="shared" si="0"/>
        <v>0</v>
      </c>
      <c r="O28" s="40"/>
      <c r="P28" s="45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</row>
    <row r="29" spans="1:225" s="2" customFormat="1" ht="15" customHeight="1" thickBot="1">
      <c r="A29" s="60"/>
      <c r="B29" s="247">
        <v>1</v>
      </c>
      <c r="C29" s="106" t="s">
        <v>73</v>
      </c>
      <c r="D29" s="96">
        <v>10</v>
      </c>
      <c r="E29" s="92">
        <v>303</v>
      </c>
      <c r="F29" s="89">
        <f>E29*(1-8%)</f>
        <v>278.76</v>
      </c>
      <c r="G29" s="89">
        <f t="shared" si="1"/>
        <v>266.64</v>
      </c>
      <c r="H29" s="89">
        <f t="shared" si="2"/>
        <v>236.34</v>
      </c>
      <c r="I29" s="89">
        <f t="shared" si="3"/>
        <v>230.28</v>
      </c>
      <c r="J29" s="89">
        <f t="shared" si="4"/>
        <v>224.22</v>
      </c>
      <c r="K29" s="89">
        <f t="shared" si="5"/>
        <v>215.13</v>
      </c>
      <c r="L29" s="96" t="s">
        <v>2</v>
      </c>
      <c r="M29" s="87"/>
      <c r="N29" s="91">
        <f t="shared" si="0"/>
        <v>0</v>
      </c>
      <c r="O29" s="40"/>
      <c r="P29" s="45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</row>
    <row r="30" spans="1:225" s="6" customFormat="1" ht="15" customHeight="1">
      <c r="A30" s="48"/>
      <c r="B30" s="246" t="s">
        <v>85</v>
      </c>
      <c r="C30" s="98"/>
      <c r="D30" s="98"/>
      <c r="E30" s="92"/>
      <c r="F30" s="93"/>
      <c r="G30" s="89"/>
      <c r="H30" s="93"/>
      <c r="I30" s="93"/>
      <c r="J30" s="93"/>
      <c r="K30" s="93"/>
      <c r="L30" s="113"/>
      <c r="M30" s="100"/>
      <c r="N30" s="91">
        <f t="shared" si="0"/>
        <v>0</v>
      </c>
      <c r="O30" s="42"/>
      <c r="P30" s="48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2"/>
      <c r="EH30" s="12"/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2"/>
      <c r="EX30" s="12"/>
      <c r="EY30" s="12"/>
      <c r="EZ30" s="12"/>
      <c r="FA30" s="12"/>
      <c r="FB30" s="12"/>
      <c r="FC30" s="12"/>
      <c r="FD30" s="12"/>
      <c r="FE30" s="12"/>
      <c r="FF30" s="12"/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2"/>
      <c r="FR30" s="12"/>
      <c r="FS30" s="12"/>
      <c r="FT30" s="12"/>
      <c r="FU30" s="12"/>
      <c r="FV30" s="12"/>
      <c r="FW30" s="12"/>
      <c r="FX30" s="12"/>
      <c r="FY30" s="12"/>
      <c r="FZ30" s="12"/>
      <c r="GA30" s="12"/>
      <c r="GB30" s="12"/>
      <c r="GC30" s="12"/>
      <c r="GD30" s="12"/>
      <c r="GE30" s="12"/>
      <c r="GF30" s="12"/>
      <c r="GG30" s="12"/>
      <c r="GH30" s="12"/>
      <c r="GI30" s="12"/>
      <c r="GJ30" s="12"/>
      <c r="GK30" s="12"/>
      <c r="GL30" s="12"/>
      <c r="GM30" s="12"/>
      <c r="GN30" s="12"/>
      <c r="GO30" s="12"/>
      <c r="GP30" s="12"/>
      <c r="GQ30" s="12"/>
      <c r="GR30" s="12"/>
      <c r="GS30" s="12"/>
      <c r="GT30" s="12"/>
      <c r="GU30" s="12"/>
      <c r="GV30" s="12"/>
      <c r="GW30" s="12"/>
      <c r="GX30" s="12"/>
      <c r="GY30" s="12"/>
      <c r="GZ30" s="12"/>
      <c r="HA30" s="12"/>
      <c r="HB30" s="12"/>
      <c r="HC30" s="12"/>
      <c r="HD30" s="12"/>
      <c r="HE30" s="12"/>
      <c r="HF30" s="12"/>
      <c r="HG30" s="12"/>
      <c r="HH30" s="12"/>
      <c r="HI30" s="12"/>
      <c r="HJ30" s="12"/>
      <c r="HK30" s="12"/>
      <c r="HL30" s="12"/>
      <c r="HM30" s="12"/>
      <c r="HN30" s="12"/>
      <c r="HO30" s="12"/>
      <c r="HP30" s="12"/>
      <c r="HQ30" s="12"/>
    </row>
    <row r="31" spans="1:225" s="6" customFormat="1" ht="15" customHeight="1">
      <c r="A31" s="61"/>
      <c r="B31" s="244">
        <v>1</v>
      </c>
      <c r="C31" s="86" t="s">
        <v>119</v>
      </c>
      <c r="D31" s="87">
        <v>9</v>
      </c>
      <c r="E31" s="92">
        <v>453</v>
      </c>
      <c r="F31" s="89">
        <f>E31*(1-8%)</f>
        <v>416.76</v>
      </c>
      <c r="G31" s="89">
        <f t="shared" si="1"/>
        <v>398.64</v>
      </c>
      <c r="H31" s="89">
        <f t="shared" si="2"/>
        <v>353.34000000000003</v>
      </c>
      <c r="I31" s="89">
        <f t="shared" si="3"/>
        <v>344.28000000000003</v>
      </c>
      <c r="J31" s="89">
        <f t="shared" si="4"/>
        <v>335.21999999999997</v>
      </c>
      <c r="K31" s="89">
        <f t="shared" si="5"/>
        <v>321.63</v>
      </c>
      <c r="L31" s="87" t="s">
        <v>2</v>
      </c>
      <c r="M31" s="87"/>
      <c r="N31" s="91">
        <f t="shared" si="0"/>
        <v>0</v>
      </c>
      <c r="O31" s="42"/>
      <c r="P31" s="48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  <c r="CA31" s="12"/>
      <c r="CB31" s="1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/>
      <c r="DT31" s="12"/>
      <c r="DU31" s="12"/>
      <c r="DV31" s="12"/>
      <c r="DW31" s="12"/>
      <c r="DX31" s="12"/>
      <c r="DY31" s="12"/>
      <c r="DZ31" s="12"/>
      <c r="EA31" s="12"/>
      <c r="EB31" s="12"/>
      <c r="EC31" s="12"/>
      <c r="ED31" s="12"/>
      <c r="EE31" s="12"/>
      <c r="EF31" s="12"/>
      <c r="EG31" s="12"/>
      <c r="EH31" s="12"/>
      <c r="EI31" s="12"/>
      <c r="EJ31" s="12"/>
      <c r="EK31" s="12"/>
      <c r="EL31" s="12"/>
      <c r="EM31" s="12"/>
      <c r="EN31" s="12"/>
      <c r="EO31" s="12"/>
      <c r="EP31" s="12"/>
      <c r="EQ31" s="12"/>
      <c r="ER31" s="12"/>
      <c r="ES31" s="12"/>
      <c r="ET31" s="12"/>
      <c r="EU31" s="12"/>
      <c r="EV31" s="12"/>
      <c r="EW31" s="12"/>
      <c r="EX31" s="12"/>
      <c r="EY31" s="12"/>
      <c r="EZ31" s="12"/>
      <c r="FA31" s="12"/>
      <c r="FB31" s="12"/>
      <c r="FC31" s="12"/>
      <c r="FD31" s="12"/>
      <c r="FE31" s="12"/>
      <c r="FF31" s="12"/>
      <c r="FG31" s="12"/>
      <c r="FH31" s="12"/>
      <c r="FI31" s="12"/>
      <c r="FJ31" s="12"/>
      <c r="FK31" s="12"/>
      <c r="FL31" s="12"/>
      <c r="FM31" s="12"/>
      <c r="FN31" s="12"/>
      <c r="FO31" s="12"/>
      <c r="FP31" s="12"/>
      <c r="FQ31" s="12"/>
      <c r="FR31" s="12"/>
      <c r="FS31" s="12"/>
      <c r="FT31" s="12"/>
      <c r="FU31" s="12"/>
      <c r="FV31" s="12"/>
      <c r="FW31" s="12"/>
      <c r="FX31" s="12"/>
      <c r="FY31" s="12"/>
      <c r="FZ31" s="12"/>
      <c r="GA31" s="12"/>
      <c r="GB31" s="12"/>
      <c r="GC31" s="12"/>
      <c r="GD31" s="12"/>
      <c r="GE31" s="12"/>
      <c r="GF31" s="12"/>
      <c r="GG31" s="12"/>
      <c r="GH31" s="12"/>
      <c r="GI31" s="12"/>
      <c r="GJ31" s="12"/>
      <c r="GK31" s="12"/>
      <c r="GL31" s="12"/>
      <c r="GM31" s="12"/>
      <c r="GN31" s="12"/>
      <c r="GO31" s="12"/>
      <c r="GP31" s="12"/>
      <c r="GQ31" s="12"/>
      <c r="GR31" s="12"/>
      <c r="GS31" s="12"/>
      <c r="GT31" s="12"/>
      <c r="GU31" s="12"/>
      <c r="GV31" s="12"/>
      <c r="GW31" s="12"/>
      <c r="GX31" s="12"/>
      <c r="GY31" s="12"/>
      <c r="GZ31" s="12"/>
      <c r="HA31" s="12"/>
      <c r="HB31" s="12"/>
      <c r="HC31" s="12"/>
      <c r="HD31" s="12"/>
      <c r="HE31" s="12"/>
      <c r="HF31" s="12"/>
      <c r="HG31" s="12"/>
      <c r="HH31" s="12"/>
      <c r="HI31" s="12"/>
      <c r="HJ31" s="12"/>
      <c r="HK31" s="12"/>
      <c r="HL31" s="12"/>
      <c r="HM31" s="12"/>
      <c r="HN31" s="12"/>
      <c r="HO31" s="12"/>
      <c r="HP31" s="12"/>
      <c r="HQ31" s="12"/>
    </row>
    <row r="32" spans="1:225" s="2" customFormat="1" ht="15" customHeight="1">
      <c r="A32" s="61"/>
      <c r="B32" s="86">
        <v>2</v>
      </c>
      <c r="C32" s="105" t="s">
        <v>120</v>
      </c>
      <c r="D32" s="114">
        <v>12</v>
      </c>
      <c r="E32" s="115">
        <v>355</v>
      </c>
      <c r="F32" s="93">
        <f>E32*(1-8%)</f>
        <v>326.60000000000002</v>
      </c>
      <c r="G32" s="89">
        <f t="shared" si="1"/>
        <v>312.39999999999998</v>
      </c>
      <c r="H32" s="93">
        <f t="shared" si="2"/>
        <v>276.90000000000003</v>
      </c>
      <c r="I32" s="93">
        <f t="shared" si="3"/>
        <v>269.8</v>
      </c>
      <c r="J32" s="93">
        <f t="shared" si="4"/>
        <v>262.7</v>
      </c>
      <c r="K32" s="93">
        <f t="shared" si="5"/>
        <v>252.04999999999998</v>
      </c>
      <c r="L32" s="116" t="s">
        <v>2</v>
      </c>
      <c r="M32" s="87"/>
      <c r="N32" s="91">
        <f t="shared" si="0"/>
        <v>0</v>
      </c>
      <c r="O32" s="40"/>
      <c r="P32" s="45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</row>
    <row r="33" spans="1:225" s="2" customFormat="1" ht="15" customHeight="1" thickBot="1">
      <c r="A33" s="61"/>
      <c r="B33" s="86">
        <v>3</v>
      </c>
      <c r="C33" s="86" t="s">
        <v>121</v>
      </c>
      <c r="D33" s="96">
        <v>32</v>
      </c>
      <c r="E33" s="115">
        <v>161</v>
      </c>
      <c r="F33" s="89">
        <f>E33*(1-8%)</f>
        <v>148.12</v>
      </c>
      <c r="G33" s="89">
        <f t="shared" si="1"/>
        <v>141.68</v>
      </c>
      <c r="H33" s="89">
        <f t="shared" si="2"/>
        <v>125.58</v>
      </c>
      <c r="I33" s="89">
        <f t="shared" si="3"/>
        <v>122.36</v>
      </c>
      <c r="J33" s="89">
        <f t="shared" si="4"/>
        <v>119.14</v>
      </c>
      <c r="K33" s="89">
        <f t="shared" si="5"/>
        <v>114.30999999999999</v>
      </c>
      <c r="L33" s="97" t="s">
        <v>2</v>
      </c>
      <c r="M33" s="87"/>
      <c r="N33" s="91">
        <f t="shared" si="0"/>
        <v>0</v>
      </c>
      <c r="O33" s="40"/>
      <c r="P33" s="45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  <c r="DJ33" s="10"/>
      <c r="DK33" s="10"/>
      <c r="DL33" s="10"/>
      <c r="DM33" s="10"/>
      <c r="DN33" s="10"/>
      <c r="DO33" s="10"/>
      <c r="DP33" s="10"/>
      <c r="DQ33" s="10"/>
      <c r="DR33" s="10"/>
      <c r="DS33" s="10"/>
      <c r="DT33" s="10"/>
      <c r="DU33" s="10"/>
      <c r="DV33" s="10"/>
      <c r="DW33" s="10"/>
      <c r="DX33" s="10"/>
      <c r="DY33" s="10"/>
      <c r="DZ33" s="10"/>
      <c r="EA33" s="10"/>
      <c r="EB33" s="10"/>
      <c r="EC33" s="10"/>
      <c r="ED33" s="10"/>
      <c r="EE33" s="10"/>
      <c r="EF33" s="10"/>
      <c r="EG33" s="10"/>
      <c r="EH33" s="10"/>
      <c r="EI33" s="10"/>
      <c r="EJ33" s="10"/>
      <c r="EK33" s="10"/>
      <c r="EL33" s="10"/>
      <c r="EM33" s="10"/>
      <c r="EN33" s="10"/>
      <c r="EO33" s="10"/>
      <c r="EP33" s="10"/>
      <c r="EQ33" s="10"/>
      <c r="ER33" s="10"/>
      <c r="ES33" s="10"/>
      <c r="ET33" s="10"/>
      <c r="EU33" s="10"/>
      <c r="EV33" s="10"/>
      <c r="EW33" s="10"/>
      <c r="EX33" s="10"/>
      <c r="EY33" s="10"/>
      <c r="EZ33" s="10"/>
      <c r="FA33" s="10"/>
      <c r="FB33" s="10"/>
      <c r="FC33" s="10"/>
      <c r="FD33" s="10"/>
      <c r="FE33" s="10"/>
      <c r="FF33" s="10"/>
      <c r="FG33" s="10"/>
      <c r="FH33" s="10"/>
      <c r="FI33" s="10"/>
      <c r="FJ33" s="10"/>
      <c r="FK33" s="10"/>
      <c r="FL33" s="10"/>
      <c r="FM33" s="10"/>
      <c r="FN33" s="10"/>
      <c r="FO33" s="10"/>
      <c r="FP33" s="10"/>
      <c r="FQ33" s="10"/>
      <c r="FR33" s="10"/>
      <c r="FS33" s="10"/>
      <c r="FT33" s="10"/>
      <c r="FU33" s="10"/>
      <c r="FV33" s="10"/>
      <c r="FW33" s="10"/>
      <c r="FX33" s="10"/>
      <c r="FY33" s="10"/>
      <c r="FZ33" s="10"/>
      <c r="GA33" s="10"/>
      <c r="GB33" s="10"/>
      <c r="GC33" s="10"/>
      <c r="GD33" s="10"/>
      <c r="GE33" s="10"/>
      <c r="GF33" s="10"/>
      <c r="GG33" s="10"/>
      <c r="GH33" s="10"/>
      <c r="GI33" s="10"/>
      <c r="GJ33" s="10"/>
      <c r="GK33" s="10"/>
      <c r="GL33" s="10"/>
      <c r="GM33" s="10"/>
      <c r="GN33" s="10"/>
      <c r="GO33" s="10"/>
      <c r="GP33" s="10"/>
      <c r="GQ33" s="10"/>
      <c r="GR33" s="10"/>
      <c r="GS33" s="10"/>
      <c r="GT33" s="10"/>
      <c r="GU33" s="10"/>
      <c r="GV33" s="10"/>
      <c r="GW33" s="10"/>
      <c r="GX33" s="10"/>
      <c r="GY33" s="10"/>
      <c r="GZ33" s="10"/>
      <c r="HA33" s="10"/>
      <c r="HB33" s="10"/>
      <c r="HC33" s="10"/>
      <c r="HD33" s="10"/>
      <c r="HE33" s="10"/>
      <c r="HF33" s="10"/>
      <c r="HG33" s="10"/>
      <c r="HH33" s="10"/>
      <c r="HI33" s="10"/>
      <c r="HJ33" s="10"/>
      <c r="HK33" s="10"/>
      <c r="HL33" s="10"/>
      <c r="HM33" s="10"/>
      <c r="HN33" s="10"/>
      <c r="HO33" s="10"/>
      <c r="HP33" s="10"/>
      <c r="HQ33" s="10"/>
    </row>
    <row r="34" spans="1:225" s="2" customFormat="1" ht="15" customHeight="1">
      <c r="A34" s="61"/>
      <c r="B34" s="243" t="s">
        <v>75</v>
      </c>
      <c r="C34" s="81"/>
      <c r="D34" s="81"/>
      <c r="E34" s="115"/>
      <c r="F34" s="93"/>
      <c r="G34" s="89"/>
      <c r="H34" s="93"/>
      <c r="I34" s="93"/>
      <c r="J34" s="93"/>
      <c r="K34" s="93"/>
      <c r="L34" s="117"/>
      <c r="M34" s="83"/>
      <c r="N34" s="91">
        <f t="shared" si="0"/>
        <v>0</v>
      </c>
      <c r="O34" s="40"/>
      <c r="P34" s="45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/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/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  <c r="FA34" s="10"/>
      <c r="FB34" s="10"/>
      <c r="FC34" s="10"/>
      <c r="FD34" s="10"/>
      <c r="FE34" s="10"/>
      <c r="FF34" s="10"/>
      <c r="FG34" s="10"/>
      <c r="FH34" s="10"/>
      <c r="FI34" s="10"/>
      <c r="FJ34" s="10"/>
      <c r="FK34" s="10"/>
      <c r="FL34" s="10"/>
      <c r="FM34" s="10"/>
      <c r="FN34" s="10"/>
      <c r="FO34" s="10"/>
      <c r="FP34" s="10"/>
      <c r="FQ34" s="10"/>
      <c r="FR34" s="10"/>
      <c r="FS34" s="10"/>
      <c r="FT34" s="10"/>
      <c r="FU34" s="10"/>
      <c r="FV34" s="10"/>
      <c r="FW34" s="10"/>
      <c r="FX34" s="10"/>
      <c r="FY34" s="10"/>
      <c r="FZ34" s="10"/>
      <c r="GA34" s="10"/>
      <c r="GB34" s="10"/>
      <c r="GC34" s="10"/>
      <c r="GD34" s="10"/>
      <c r="GE34" s="10"/>
      <c r="GF34" s="10"/>
      <c r="GG34" s="10"/>
      <c r="GH34" s="10"/>
      <c r="GI34" s="10"/>
      <c r="GJ34" s="10"/>
      <c r="GK34" s="10"/>
      <c r="GL34" s="10"/>
      <c r="GM34" s="10"/>
      <c r="GN34" s="10"/>
      <c r="GO34" s="10"/>
      <c r="GP34" s="10"/>
      <c r="GQ34" s="10"/>
      <c r="GR34" s="10"/>
      <c r="GS34" s="10"/>
      <c r="GT34" s="10"/>
      <c r="GU34" s="10"/>
      <c r="GV34" s="10"/>
      <c r="GW34" s="10"/>
      <c r="GX34" s="10"/>
      <c r="GY34" s="10"/>
      <c r="GZ34" s="10"/>
      <c r="HA34" s="10"/>
      <c r="HB34" s="10"/>
      <c r="HC34" s="10"/>
      <c r="HD34" s="10"/>
      <c r="HE34" s="10"/>
      <c r="HF34" s="10"/>
      <c r="HG34" s="10"/>
      <c r="HH34" s="10"/>
      <c r="HI34" s="10"/>
      <c r="HJ34" s="10"/>
      <c r="HK34" s="10"/>
      <c r="HL34" s="10"/>
      <c r="HM34" s="10"/>
      <c r="HN34" s="10"/>
      <c r="HO34" s="10"/>
      <c r="HP34" s="10"/>
      <c r="HQ34" s="10"/>
    </row>
    <row r="35" spans="1:225" s="2" customFormat="1" ht="15" customHeight="1">
      <c r="A35" s="61"/>
      <c r="B35" s="249">
        <v>1</v>
      </c>
      <c r="C35" s="101" t="s">
        <v>60</v>
      </c>
      <c r="D35" s="87">
        <v>12</v>
      </c>
      <c r="E35" s="115">
        <v>152</v>
      </c>
      <c r="F35" s="89">
        <f t="shared" ref="F35:F42" si="6">E35*(1-8%)</f>
        <v>139.84</v>
      </c>
      <c r="G35" s="89">
        <f t="shared" si="1"/>
        <v>133.76</v>
      </c>
      <c r="H35" s="89">
        <f t="shared" si="2"/>
        <v>118.56</v>
      </c>
      <c r="I35" s="89">
        <f t="shared" si="3"/>
        <v>115.52</v>
      </c>
      <c r="J35" s="89">
        <f t="shared" si="4"/>
        <v>112.48</v>
      </c>
      <c r="K35" s="89">
        <f t="shared" si="5"/>
        <v>107.91999999999999</v>
      </c>
      <c r="L35" s="94" t="s">
        <v>2</v>
      </c>
      <c r="M35" s="87"/>
      <c r="N35" s="91">
        <f t="shared" si="0"/>
        <v>0</v>
      </c>
      <c r="O35" s="40"/>
      <c r="P35" s="45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/>
      <c r="HJ35" s="10"/>
      <c r="HK35" s="10"/>
      <c r="HL35" s="10"/>
      <c r="HM35" s="10"/>
      <c r="HN35" s="10"/>
      <c r="HO35" s="10"/>
      <c r="HP35" s="10"/>
      <c r="HQ35" s="10"/>
    </row>
    <row r="36" spans="1:225" s="2" customFormat="1" ht="15" customHeight="1">
      <c r="A36" s="61"/>
      <c r="B36" s="249">
        <v>2</v>
      </c>
      <c r="C36" s="101" t="s">
        <v>19</v>
      </c>
      <c r="D36" s="87">
        <v>12</v>
      </c>
      <c r="E36" s="115">
        <v>152</v>
      </c>
      <c r="F36" s="93">
        <f t="shared" si="6"/>
        <v>139.84</v>
      </c>
      <c r="G36" s="89">
        <f t="shared" si="1"/>
        <v>133.76</v>
      </c>
      <c r="H36" s="93">
        <f t="shared" si="2"/>
        <v>118.56</v>
      </c>
      <c r="I36" s="93">
        <f t="shared" si="3"/>
        <v>115.52</v>
      </c>
      <c r="J36" s="93">
        <f t="shared" si="4"/>
        <v>112.48</v>
      </c>
      <c r="K36" s="93">
        <f t="shared" si="5"/>
        <v>107.91999999999999</v>
      </c>
      <c r="L36" s="94" t="s">
        <v>2</v>
      </c>
      <c r="M36" s="87"/>
      <c r="N36" s="91">
        <f t="shared" si="0"/>
        <v>0</v>
      </c>
      <c r="O36" s="40"/>
      <c r="P36" s="45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10"/>
      <c r="DD36" s="10"/>
      <c r="DE36" s="10"/>
      <c r="DF36" s="10"/>
      <c r="DG36" s="10"/>
      <c r="DH36" s="10"/>
      <c r="DI36" s="10"/>
      <c r="DJ36" s="10"/>
      <c r="DK36" s="10"/>
      <c r="DL36" s="10"/>
      <c r="DM36" s="10"/>
      <c r="DN36" s="10"/>
      <c r="DO36" s="10"/>
      <c r="DP36" s="10"/>
      <c r="DQ36" s="10"/>
      <c r="DR36" s="10"/>
      <c r="DS36" s="10"/>
      <c r="DT36" s="10"/>
      <c r="DU36" s="10"/>
      <c r="DV36" s="10"/>
      <c r="DW36" s="10"/>
      <c r="DX36" s="10"/>
      <c r="DY36" s="10"/>
      <c r="DZ36" s="10"/>
      <c r="EA36" s="10"/>
      <c r="EB36" s="10"/>
      <c r="EC36" s="10"/>
      <c r="ED36" s="10"/>
      <c r="EE36" s="10"/>
      <c r="EF36" s="10"/>
      <c r="EG36" s="10"/>
      <c r="EH36" s="10"/>
      <c r="EI36" s="10"/>
      <c r="EJ36" s="10"/>
      <c r="EK36" s="10"/>
      <c r="EL36" s="10"/>
      <c r="EM36" s="10"/>
      <c r="EN36" s="10"/>
      <c r="EO36" s="10"/>
      <c r="EP36" s="10"/>
      <c r="EQ36" s="10"/>
      <c r="ER36" s="10"/>
      <c r="ES36" s="10"/>
      <c r="ET36" s="10"/>
      <c r="EU36" s="10"/>
      <c r="EV36" s="10"/>
      <c r="EW36" s="10"/>
      <c r="EX36" s="10"/>
      <c r="EY36" s="10"/>
      <c r="EZ36" s="10"/>
      <c r="FA36" s="10"/>
      <c r="FB36" s="10"/>
      <c r="FC36" s="10"/>
      <c r="FD36" s="10"/>
      <c r="FE36" s="10"/>
      <c r="FF36" s="10"/>
      <c r="FG36" s="10"/>
      <c r="FH36" s="10"/>
      <c r="FI36" s="10"/>
      <c r="FJ36" s="10"/>
      <c r="FK36" s="10"/>
      <c r="FL36" s="10"/>
      <c r="FM36" s="10"/>
      <c r="FN36" s="10"/>
      <c r="FO36" s="10"/>
      <c r="FP36" s="10"/>
      <c r="FQ36" s="10"/>
      <c r="FR36" s="10"/>
      <c r="FS36" s="10"/>
      <c r="FT36" s="10"/>
      <c r="FU36" s="10"/>
      <c r="FV36" s="10"/>
      <c r="FW36" s="10"/>
      <c r="FX36" s="10"/>
      <c r="FY36" s="10"/>
      <c r="FZ36" s="10"/>
      <c r="GA36" s="10"/>
      <c r="GB36" s="10"/>
      <c r="GC36" s="10"/>
      <c r="GD36" s="10"/>
      <c r="GE36" s="10"/>
      <c r="GF36" s="10"/>
      <c r="GG36" s="10"/>
      <c r="GH36" s="10"/>
      <c r="GI36" s="10"/>
      <c r="GJ36" s="10"/>
      <c r="GK36" s="10"/>
      <c r="GL36" s="10"/>
      <c r="GM36" s="10"/>
      <c r="GN36" s="10"/>
      <c r="GO36" s="10"/>
      <c r="GP36" s="10"/>
      <c r="GQ36" s="10"/>
      <c r="GR36" s="10"/>
      <c r="GS36" s="10"/>
      <c r="GT36" s="10"/>
      <c r="GU36" s="10"/>
      <c r="GV36" s="10"/>
      <c r="GW36" s="10"/>
      <c r="GX36" s="10"/>
      <c r="GY36" s="10"/>
      <c r="GZ36" s="10"/>
      <c r="HA36" s="10"/>
      <c r="HB36" s="10"/>
      <c r="HC36" s="10"/>
      <c r="HD36" s="10"/>
      <c r="HE36" s="10"/>
      <c r="HF36" s="10"/>
      <c r="HG36" s="10"/>
      <c r="HH36" s="10"/>
      <c r="HI36" s="10"/>
      <c r="HJ36" s="10"/>
      <c r="HK36" s="10"/>
      <c r="HL36" s="10"/>
      <c r="HM36" s="10"/>
      <c r="HN36" s="10"/>
      <c r="HO36" s="10"/>
      <c r="HP36" s="10"/>
      <c r="HQ36" s="10"/>
    </row>
    <row r="37" spans="1:225" s="2" customFormat="1" ht="15" customHeight="1">
      <c r="A37" s="61"/>
      <c r="B37" s="249">
        <v>3</v>
      </c>
      <c r="C37" s="101" t="s">
        <v>20</v>
      </c>
      <c r="D37" s="87">
        <v>12</v>
      </c>
      <c r="E37" s="115">
        <v>231</v>
      </c>
      <c r="F37" s="89">
        <f t="shared" si="6"/>
        <v>212.52</v>
      </c>
      <c r="G37" s="89">
        <f t="shared" si="1"/>
        <v>203.28</v>
      </c>
      <c r="H37" s="89">
        <f t="shared" si="2"/>
        <v>180.18</v>
      </c>
      <c r="I37" s="89">
        <f t="shared" si="3"/>
        <v>175.56</v>
      </c>
      <c r="J37" s="89">
        <f t="shared" si="4"/>
        <v>170.94</v>
      </c>
      <c r="K37" s="89">
        <f t="shared" si="5"/>
        <v>164.01</v>
      </c>
      <c r="L37" s="94" t="s">
        <v>2</v>
      </c>
      <c r="M37" s="87"/>
      <c r="N37" s="91">
        <f t="shared" si="0"/>
        <v>0</v>
      </c>
      <c r="O37" s="40"/>
      <c r="P37" s="45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/>
      <c r="FP37" s="10"/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</row>
    <row r="38" spans="1:225" s="2" customFormat="1" ht="15" customHeight="1">
      <c r="A38" s="61"/>
      <c r="B38" s="249">
        <v>4</v>
      </c>
      <c r="C38" s="101" t="s">
        <v>67</v>
      </c>
      <c r="D38" s="87">
        <v>32</v>
      </c>
      <c r="E38" s="115">
        <v>109</v>
      </c>
      <c r="F38" s="93">
        <f t="shared" si="6"/>
        <v>100.28</v>
      </c>
      <c r="G38" s="89">
        <f t="shared" si="1"/>
        <v>95.92</v>
      </c>
      <c r="H38" s="93">
        <f t="shared" si="2"/>
        <v>85.02</v>
      </c>
      <c r="I38" s="93">
        <f t="shared" si="3"/>
        <v>82.84</v>
      </c>
      <c r="J38" s="93">
        <f t="shared" si="4"/>
        <v>80.66</v>
      </c>
      <c r="K38" s="93">
        <f t="shared" si="5"/>
        <v>77.39</v>
      </c>
      <c r="L38" s="94" t="s">
        <v>2</v>
      </c>
      <c r="M38" s="87"/>
      <c r="N38" s="91">
        <f t="shared" si="0"/>
        <v>0</v>
      </c>
      <c r="O38" s="40"/>
      <c r="P38" s="45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</row>
    <row r="39" spans="1:225" s="2" customFormat="1" ht="15" customHeight="1">
      <c r="A39" s="61"/>
      <c r="B39" s="249">
        <v>5</v>
      </c>
      <c r="C39" s="101" t="s">
        <v>21</v>
      </c>
      <c r="D39" s="87">
        <v>12</v>
      </c>
      <c r="E39" s="115">
        <v>152</v>
      </c>
      <c r="F39" s="89">
        <f t="shared" si="6"/>
        <v>139.84</v>
      </c>
      <c r="G39" s="89">
        <f t="shared" si="1"/>
        <v>133.76</v>
      </c>
      <c r="H39" s="89">
        <f t="shared" si="2"/>
        <v>118.56</v>
      </c>
      <c r="I39" s="89">
        <f t="shared" si="3"/>
        <v>115.52</v>
      </c>
      <c r="J39" s="89">
        <f t="shared" si="4"/>
        <v>112.48</v>
      </c>
      <c r="K39" s="89">
        <f t="shared" si="5"/>
        <v>107.91999999999999</v>
      </c>
      <c r="L39" s="94" t="s">
        <v>2</v>
      </c>
      <c r="M39" s="87"/>
      <c r="N39" s="91">
        <f t="shared" si="0"/>
        <v>0</v>
      </c>
      <c r="O39" s="40"/>
      <c r="P39" s="45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10"/>
      <c r="DD39" s="10"/>
      <c r="DE39" s="10"/>
      <c r="DF39" s="10"/>
      <c r="DG39" s="10"/>
      <c r="DH39" s="10"/>
      <c r="DI39" s="10"/>
      <c r="DJ39" s="10"/>
      <c r="DK39" s="10"/>
      <c r="DL39" s="10"/>
      <c r="DM39" s="10"/>
      <c r="DN39" s="10"/>
      <c r="DO39" s="10"/>
      <c r="DP39" s="10"/>
      <c r="DQ39" s="10"/>
      <c r="DR39" s="10"/>
      <c r="DS39" s="10"/>
      <c r="DT39" s="10"/>
      <c r="DU39" s="10"/>
      <c r="DV39" s="10"/>
      <c r="DW39" s="10"/>
      <c r="DX39" s="10"/>
      <c r="DY39" s="10"/>
      <c r="DZ39" s="10"/>
      <c r="EA39" s="10"/>
      <c r="EB39" s="10"/>
      <c r="EC39" s="10"/>
      <c r="ED39" s="10"/>
      <c r="EE39" s="10"/>
      <c r="EF39" s="10"/>
      <c r="EG39" s="10"/>
      <c r="EH39" s="10"/>
      <c r="EI39" s="10"/>
      <c r="EJ39" s="10"/>
      <c r="EK39" s="10"/>
      <c r="EL39" s="10"/>
      <c r="EM39" s="10"/>
      <c r="EN39" s="10"/>
      <c r="EO39" s="10"/>
      <c r="EP39" s="10"/>
      <c r="EQ39" s="10"/>
      <c r="ER39" s="10"/>
      <c r="ES39" s="10"/>
      <c r="ET39" s="10"/>
      <c r="EU39" s="10"/>
      <c r="EV39" s="10"/>
      <c r="EW39" s="10"/>
      <c r="EX39" s="10"/>
      <c r="EY39" s="10"/>
      <c r="EZ39" s="10"/>
      <c r="FA39" s="10"/>
      <c r="FB39" s="10"/>
      <c r="FC39" s="10"/>
      <c r="FD39" s="10"/>
      <c r="FE39" s="10"/>
      <c r="FF39" s="10"/>
      <c r="FG39" s="10"/>
      <c r="FH39" s="10"/>
      <c r="FI39" s="10"/>
      <c r="FJ39" s="10"/>
      <c r="FK39" s="10"/>
      <c r="FL39" s="10"/>
      <c r="FM39" s="10"/>
      <c r="FN39" s="10"/>
      <c r="FO39" s="10"/>
      <c r="FP39" s="10"/>
      <c r="FQ39" s="10"/>
      <c r="FR39" s="10"/>
      <c r="FS39" s="10"/>
      <c r="FT39" s="10"/>
      <c r="FU39" s="10"/>
      <c r="FV39" s="10"/>
      <c r="FW39" s="10"/>
      <c r="FX39" s="10"/>
      <c r="FY39" s="10"/>
      <c r="FZ39" s="10"/>
      <c r="GA39" s="10"/>
      <c r="GB39" s="10"/>
      <c r="GC39" s="10"/>
      <c r="GD39" s="10"/>
      <c r="GE39" s="10"/>
      <c r="GF39" s="10"/>
      <c r="GG39" s="10"/>
      <c r="GH39" s="10"/>
      <c r="GI39" s="10"/>
      <c r="GJ39" s="10"/>
      <c r="GK39" s="10"/>
      <c r="GL39" s="10"/>
      <c r="GM39" s="10"/>
      <c r="GN39" s="10"/>
      <c r="GO39" s="10"/>
      <c r="GP39" s="10"/>
      <c r="GQ39" s="10"/>
      <c r="GR39" s="10"/>
      <c r="GS39" s="10"/>
      <c r="GT39" s="10"/>
      <c r="GU39" s="10"/>
      <c r="GV39" s="10"/>
      <c r="GW39" s="10"/>
      <c r="GX39" s="10"/>
      <c r="GY39" s="10"/>
      <c r="GZ39" s="10"/>
      <c r="HA39" s="10"/>
      <c r="HB39" s="10"/>
      <c r="HC39" s="10"/>
      <c r="HD39" s="10"/>
      <c r="HE39" s="10"/>
      <c r="HF39" s="10"/>
      <c r="HG39" s="10"/>
      <c r="HH39" s="10"/>
      <c r="HI39" s="10"/>
      <c r="HJ39" s="10"/>
      <c r="HK39" s="10"/>
      <c r="HL39" s="10"/>
      <c r="HM39" s="10"/>
      <c r="HN39" s="10"/>
      <c r="HO39" s="10"/>
      <c r="HP39" s="10"/>
      <c r="HQ39" s="10"/>
    </row>
    <row r="40" spans="1:225" ht="15" customHeight="1">
      <c r="A40" s="17"/>
      <c r="B40" s="249">
        <v>6</v>
      </c>
      <c r="C40" s="101" t="s">
        <v>22</v>
      </c>
      <c r="D40" s="87">
        <v>12</v>
      </c>
      <c r="E40" s="115">
        <v>231</v>
      </c>
      <c r="F40" s="93">
        <f t="shared" si="6"/>
        <v>212.52</v>
      </c>
      <c r="G40" s="89">
        <f t="shared" si="1"/>
        <v>203.28</v>
      </c>
      <c r="H40" s="93">
        <f t="shared" si="2"/>
        <v>180.18</v>
      </c>
      <c r="I40" s="93">
        <f t="shared" si="3"/>
        <v>175.56</v>
      </c>
      <c r="J40" s="93">
        <f t="shared" si="4"/>
        <v>170.94</v>
      </c>
      <c r="K40" s="93">
        <f t="shared" si="5"/>
        <v>164.01</v>
      </c>
      <c r="L40" s="94" t="s">
        <v>2</v>
      </c>
      <c r="M40" s="87"/>
      <c r="N40" s="91">
        <f t="shared" si="0"/>
        <v>0</v>
      </c>
      <c r="O40" s="43"/>
      <c r="P40" s="17"/>
    </row>
    <row r="41" spans="1:225" s="2" customFormat="1" ht="15" customHeight="1">
      <c r="A41" s="45"/>
      <c r="B41" s="249">
        <v>7</v>
      </c>
      <c r="C41" s="101" t="s">
        <v>23</v>
      </c>
      <c r="D41" s="87">
        <v>12</v>
      </c>
      <c r="E41" s="115">
        <v>161</v>
      </c>
      <c r="F41" s="89">
        <f t="shared" si="6"/>
        <v>148.12</v>
      </c>
      <c r="G41" s="89">
        <f t="shared" si="1"/>
        <v>141.68</v>
      </c>
      <c r="H41" s="89">
        <f t="shared" si="2"/>
        <v>125.58</v>
      </c>
      <c r="I41" s="89">
        <f t="shared" si="3"/>
        <v>122.36</v>
      </c>
      <c r="J41" s="89">
        <f t="shared" si="4"/>
        <v>119.14</v>
      </c>
      <c r="K41" s="89">
        <f t="shared" si="5"/>
        <v>114.30999999999999</v>
      </c>
      <c r="L41" s="94" t="s">
        <v>2</v>
      </c>
      <c r="M41" s="87"/>
      <c r="N41" s="91">
        <f t="shared" si="0"/>
        <v>0</v>
      </c>
      <c r="O41" s="32"/>
      <c r="P41" s="45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</row>
    <row r="42" spans="1:225" s="2" customFormat="1" ht="19.5" customHeight="1" thickBot="1">
      <c r="A42" s="45"/>
      <c r="B42" s="249">
        <v>8</v>
      </c>
      <c r="C42" s="101" t="s">
        <v>24</v>
      </c>
      <c r="D42" s="118">
        <v>12</v>
      </c>
      <c r="E42" s="115">
        <v>245</v>
      </c>
      <c r="F42" s="93">
        <f t="shared" si="6"/>
        <v>225.4</v>
      </c>
      <c r="G42" s="89">
        <f t="shared" si="1"/>
        <v>215.6</v>
      </c>
      <c r="H42" s="93">
        <f t="shared" si="2"/>
        <v>191.1</v>
      </c>
      <c r="I42" s="93">
        <f t="shared" si="3"/>
        <v>186.2</v>
      </c>
      <c r="J42" s="93">
        <f t="shared" si="4"/>
        <v>181.3</v>
      </c>
      <c r="K42" s="93">
        <f t="shared" si="5"/>
        <v>173.95</v>
      </c>
      <c r="L42" s="119" t="s">
        <v>2</v>
      </c>
      <c r="M42" s="87"/>
      <c r="N42" s="91">
        <f t="shared" si="0"/>
        <v>0</v>
      </c>
      <c r="O42" s="32"/>
      <c r="P42" s="45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10"/>
      <c r="DD42" s="10"/>
      <c r="DE42" s="10"/>
      <c r="DF42" s="10"/>
      <c r="DG42" s="10"/>
      <c r="DH42" s="10"/>
      <c r="DI42" s="10"/>
      <c r="DJ42" s="10"/>
      <c r="DK42" s="10"/>
      <c r="DL42" s="10"/>
      <c r="DM42" s="10"/>
      <c r="DN42" s="10"/>
      <c r="DO42" s="10"/>
      <c r="DP42" s="10"/>
      <c r="DQ42" s="10"/>
      <c r="DR42" s="10"/>
      <c r="DS42" s="10"/>
      <c r="DT42" s="10"/>
      <c r="DU42" s="10"/>
      <c r="DV42" s="10"/>
      <c r="DW42" s="10"/>
      <c r="DX42" s="10"/>
      <c r="DY42" s="10"/>
      <c r="DZ42" s="10"/>
      <c r="EA42" s="10"/>
      <c r="EB42" s="10"/>
      <c r="EC42" s="10"/>
      <c r="ED42" s="10"/>
      <c r="EE42" s="10"/>
      <c r="EF42" s="10"/>
      <c r="EG42" s="10"/>
      <c r="EH42" s="10"/>
      <c r="EI42" s="10"/>
      <c r="EJ42" s="10"/>
      <c r="EK42" s="10"/>
      <c r="EL42" s="10"/>
      <c r="EM42" s="10"/>
      <c r="EN42" s="10"/>
      <c r="EO42" s="10"/>
      <c r="EP42" s="10"/>
      <c r="EQ42" s="10"/>
      <c r="ER42" s="10"/>
      <c r="ES42" s="10"/>
      <c r="ET42" s="10"/>
      <c r="EU42" s="10"/>
      <c r="EV42" s="10"/>
      <c r="EW42" s="10"/>
      <c r="EX42" s="10"/>
      <c r="EY42" s="10"/>
      <c r="EZ42" s="10"/>
      <c r="FA42" s="10"/>
      <c r="FB42" s="10"/>
      <c r="FC42" s="10"/>
      <c r="FD42" s="10"/>
      <c r="FE42" s="10"/>
      <c r="FF42" s="10"/>
      <c r="FG42" s="10"/>
      <c r="FH42" s="10"/>
      <c r="FI42" s="10"/>
      <c r="FJ42" s="10"/>
      <c r="FK42" s="10"/>
      <c r="FL42" s="10"/>
      <c r="FM42" s="10"/>
      <c r="FN42" s="10"/>
      <c r="FO42" s="10"/>
      <c r="FP42" s="10"/>
      <c r="FQ42" s="10"/>
      <c r="FR42" s="10"/>
      <c r="FS42" s="10"/>
      <c r="FT42" s="10"/>
      <c r="FU42" s="10"/>
      <c r="FV42" s="10"/>
      <c r="FW42" s="10"/>
      <c r="FX42" s="10"/>
      <c r="FY42" s="10"/>
      <c r="FZ42" s="10"/>
      <c r="GA42" s="10"/>
      <c r="GB42" s="10"/>
      <c r="GC42" s="10"/>
      <c r="GD42" s="10"/>
      <c r="GE42" s="10"/>
      <c r="GF42" s="10"/>
      <c r="GG42" s="10"/>
      <c r="GH42" s="10"/>
      <c r="GI42" s="10"/>
      <c r="GJ42" s="10"/>
      <c r="GK42" s="10"/>
      <c r="GL42" s="10"/>
      <c r="GM42" s="10"/>
      <c r="GN42" s="10"/>
      <c r="GO42" s="10"/>
      <c r="GP42" s="10"/>
      <c r="GQ42" s="10"/>
      <c r="GR42" s="10"/>
      <c r="GS42" s="10"/>
      <c r="GT42" s="10"/>
      <c r="GU42" s="10"/>
      <c r="GV42" s="10"/>
      <c r="GW42" s="10"/>
      <c r="GX42" s="10"/>
      <c r="GY42" s="10"/>
      <c r="GZ42" s="10"/>
      <c r="HA42" s="10"/>
      <c r="HB42" s="10"/>
      <c r="HC42" s="10"/>
      <c r="HD42" s="10"/>
      <c r="HE42" s="10"/>
      <c r="HF42" s="10"/>
      <c r="HG42" s="10"/>
      <c r="HH42" s="10"/>
      <c r="HI42" s="10"/>
      <c r="HJ42" s="10"/>
      <c r="HK42" s="10"/>
      <c r="HL42" s="10"/>
      <c r="HM42" s="10"/>
      <c r="HN42" s="10"/>
      <c r="HO42" s="10"/>
      <c r="HP42" s="10"/>
      <c r="HQ42" s="10"/>
    </row>
    <row r="43" spans="1:225" s="2" customFormat="1" ht="17.25" customHeight="1">
      <c r="A43" s="45"/>
      <c r="B43" s="248" t="s">
        <v>6</v>
      </c>
      <c r="C43" s="103"/>
      <c r="D43" s="120"/>
      <c r="E43" s="115"/>
      <c r="F43" s="89"/>
      <c r="G43" s="89"/>
      <c r="H43" s="89"/>
      <c r="I43" s="89"/>
      <c r="J43" s="89"/>
      <c r="K43" s="89"/>
      <c r="L43" s="121"/>
      <c r="M43" s="87"/>
      <c r="N43" s="91">
        <f t="shared" si="0"/>
        <v>0</v>
      </c>
      <c r="O43" s="32"/>
      <c r="P43" s="45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0"/>
      <c r="DD43" s="10"/>
      <c r="DE43" s="10"/>
      <c r="DF43" s="10"/>
      <c r="DG43" s="10"/>
      <c r="DH43" s="10"/>
      <c r="DI43" s="10"/>
      <c r="DJ43" s="10"/>
      <c r="DK43" s="10"/>
      <c r="DL43" s="10"/>
      <c r="DM43" s="10"/>
      <c r="DN43" s="10"/>
      <c r="DO43" s="10"/>
      <c r="DP43" s="10"/>
      <c r="DQ43" s="10"/>
      <c r="DR43" s="10"/>
      <c r="DS43" s="10"/>
      <c r="DT43" s="10"/>
      <c r="DU43" s="10"/>
      <c r="DV43" s="10"/>
      <c r="DW43" s="10"/>
      <c r="DX43" s="10"/>
      <c r="DY43" s="10"/>
      <c r="DZ43" s="10"/>
      <c r="EA43" s="10"/>
      <c r="EB43" s="10"/>
      <c r="EC43" s="10"/>
      <c r="ED43" s="10"/>
      <c r="EE43" s="10"/>
      <c r="EF43" s="10"/>
      <c r="EG43" s="10"/>
      <c r="EH43" s="10"/>
      <c r="EI43" s="10"/>
      <c r="EJ43" s="10"/>
      <c r="EK43" s="10"/>
      <c r="EL43" s="10"/>
      <c r="EM43" s="10"/>
      <c r="EN43" s="10"/>
      <c r="EO43" s="10"/>
      <c r="EP43" s="10"/>
      <c r="EQ43" s="10"/>
      <c r="ER43" s="10"/>
      <c r="ES43" s="10"/>
      <c r="ET43" s="10"/>
      <c r="EU43" s="10"/>
      <c r="EV43" s="10"/>
      <c r="EW43" s="10"/>
      <c r="EX43" s="10"/>
      <c r="EY43" s="10"/>
      <c r="EZ43" s="10"/>
      <c r="FA43" s="10"/>
      <c r="FB43" s="10"/>
      <c r="FC43" s="10"/>
      <c r="FD43" s="10"/>
      <c r="FE43" s="10"/>
      <c r="FF43" s="10"/>
      <c r="FG43" s="10"/>
      <c r="FH43" s="10"/>
      <c r="FI43" s="10"/>
      <c r="FJ43" s="10"/>
      <c r="FK43" s="10"/>
      <c r="FL43" s="10"/>
      <c r="FM43" s="10"/>
      <c r="FN43" s="10"/>
      <c r="FO43" s="10"/>
      <c r="FP43" s="10"/>
      <c r="FQ43" s="10"/>
      <c r="FR43" s="10"/>
      <c r="FS43" s="10"/>
      <c r="FT43" s="10"/>
      <c r="FU43" s="10"/>
      <c r="FV43" s="10"/>
      <c r="FW43" s="10"/>
      <c r="FX43" s="10"/>
      <c r="FY43" s="10"/>
      <c r="FZ43" s="10"/>
      <c r="GA43" s="10"/>
      <c r="GB43" s="10"/>
      <c r="GC43" s="10"/>
      <c r="GD43" s="10"/>
      <c r="GE43" s="10"/>
      <c r="GF43" s="10"/>
      <c r="GG43" s="10"/>
      <c r="GH43" s="10"/>
      <c r="GI43" s="10"/>
      <c r="GJ43" s="10"/>
      <c r="GK43" s="10"/>
      <c r="GL43" s="10"/>
      <c r="GM43" s="10"/>
      <c r="GN43" s="10"/>
      <c r="GO43" s="10"/>
      <c r="GP43" s="10"/>
      <c r="GQ43" s="10"/>
      <c r="GR43" s="10"/>
      <c r="GS43" s="10"/>
      <c r="GT43" s="10"/>
      <c r="GU43" s="10"/>
      <c r="GV43" s="10"/>
      <c r="GW43" s="10"/>
      <c r="GX43" s="10"/>
      <c r="GY43" s="10"/>
      <c r="GZ43" s="10"/>
      <c r="HA43" s="10"/>
      <c r="HB43" s="10"/>
      <c r="HC43" s="10"/>
      <c r="HD43" s="10"/>
      <c r="HE43" s="10"/>
      <c r="HF43" s="10"/>
      <c r="HG43" s="10"/>
      <c r="HH43" s="10"/>
      <c r="HI43" s="10"/>
      <c r="HJ43" s="10"/>
      <c r="HK43" s="10"/>
      <c r="HL43" s="10"/>
      <c r="HM43" s="10"/>
      <c r="HN43" s="10"/>
      <c r="HO43" s="10"/>
      <c r="HP43" s="10"/>
      <c r="HQ43" s="10"/>
    </row>
    <row r="44" spans="1:225" s="13" customFormat="1" ht="15.75" thickBot="1">
      <c r="A44" s="17"/>
      <c r="B44" s="245">
        <v>1</v>
      </c>
      <c r="C44" s="122" t="s">
        <v>25</v>
      </c>
      <c r="D44" s="123">
        <v>15</v>
      </c>
      <c r="E44" s="115">
        <v>855</v>
      </c>
      <c r="F44" s="93">
        <f>E44*(1-8%)</f>
        <v>786.6</v>
      </c>
      <c r="G44" s="89">
        <f t="shared" si="1"/>
        <v>752.4</v>
      </c>
      <c r="H44" s="93">
        <f t="shared" si="2"/>
        <v>666.9</v>
      </c>
      <c r="I44" s="93">
        <f t="shared" si="3"/>
        <v>649.79999999999995</v>
      </c>
      <c r="J44" s="93">
        <f t="shared" si="4"/>
        <v>632.70000000000005</v>
      </c>
      <c r="K44" s="93">
        <f t="shared" si="5"/>
        <v>607.04999999999995</v>
      </c>
      <c r="L44" s="97" t="s">
        <v>2</v>
      </c>
      <c r="M44" s="87"/>
      <c r="N44" s="91">
        <f t="shared" si="0"/>
        <v>0</v>
      </c>
      <c r="O44" s="32"/>
      <c r="P44" s="17"/>
    </row>
    <row r="45" spans="1:225" s="13" customFormat="1" ht="36.75" customHeight="1">
      <c r="A45" s="17"/>
      <c r="B45" s="248" t="s">
        <v>74</v>
      </c>
      <c r="C45" s="103"/>
      <c r="D45" s="103"/>
      <c r="E45" s="115"/>
      <c r="F45" s="89"/>
      <c r="G45" s="89"/>
      <c r="H45" s="89"/>
      <c r="I45" s="89"/>
      <c r="J45" s="89"/>
      <c r="K45" s="89"/>
      <c r="L45" s="124"/>
      <c r="M45" s="125"/>
      <c r="N45" s="91">
        <f t="shared" si="0"/>
        <v>0</v>
      </c>
      <c r="O45" s="32"/>
      <c r="P45" s="17"/>
    </row>
    <row r="46" spans="1:225" s="13" customFormat="1" ht="15.75" thickBot="1">
      <c r="A46" s="17"/>
      <c r="B46" s="245">
        <v>1</v>
      </c>
      <c r="C46" s="95" t="s">
        <v>26</v>
      </c>
      <c r="D46" s="96">
        <v>24</v>
      </c>
      <c r="E46" s="115">
        <v>331</v>
      </c>
      <c r="F46" s="93">
        <f>E46*(1-8%)</f>
        <v>304.52000000000004</v>
      </c>
      <c r="G46" s="89">
        <f t="shared" si="1"/>
        <v>291.28000000000003</v>
      </c>
      <c r="H46" s="93">
        <f t="shared" si="2"/>
        <v>258.18</v>
      </c>
      <c r="I46" s="93">
        <f t="shared" si="3"/>
        <v>251.56</v>
      </c>
      <c r="J46" s="93">
        <f t="shared" si="4"/>
        <v>244.94</v>
      </c>
      <c r="K46" s="93">
        <f t="shared" si="5"/>
        <v>235.01</v>
      </c>
      <c r="L46" s="97" t="s">
        <v>2</v>
      </c>
      <c r="M46" s="87"/>
      <c r="N46" s="91">
        <f t="shared" ref="N46:N73" si="7">M46*E46</f>
        <v>0</v>
      </c>
      <c r="O46" s="32"/>
      <c r="P46" s="17"/>
    </row>
    <row r="47" spans="1:225" s="13" customFormat="1" ht="15">
      <c r="A47" s="17"/>
      <c r="B47" s="243" t="s">
        <v>122</v>
      </c>
      <c r="C47" s="81"/>
      <c r="D47" s="81"/>
      <c r="E47" s="115"/>
      <c r="F47" s="89"/>
      <c r="G47" s="89"/>
      <c r="H47" s="89"/>
      <c r="I47" s="89"/>
      <c r="J47" s="89"/>
      <c r="K47" s="89"/>
      <c r="L47" s="117"/>
      <c r="M47" s="83"/>
      <c r="N47" s="91">
        <f t="shared" si="7"/>
        <v>0</v>
      </c>
      <c r="O47" s="32"/>
      <c r="P47" s="17"/>
    </row>
    <row r="48" spans="1:225" s="13" customFormat="1" ht="15">
      <c r="A48" s="17"/>
      <c r="B48" s="249">
        <v>1</v>
      </c>
      <c r="C48" s="101" t="s">
        <v>92</v>
      </c>
      <c r="D48" s="87">
        <v>16</v>
      </c>
      <c r="E48" s="126">
        <v>250</v>
      </c>
      <c r="F48" s="93">
        <f>E48*(1-8%)</f>
        <v>230</v>
      </c>
      <c r="G48" s="89">
        <f t="shared" si="1"/>
        <v>220</v>
      </c>
      <c r="H48" s="93">
        <f t="shared" si="2"/>
        <v>195</v>
      </c>
      <c r="I48" s="93">
        <f t="shared" si="3"/>
        <v>190</v>
      </c>
      <c r="J48" s="93">
        <f t="shared" si="4"/>
        <v>185</v>
      </c>
      <c r="K48" s="93">
        <f t="shared" si="5"/>
        <v>177.5</v>
      </c>
      <c r="L48" s="94" t="s">
        <v>2</v>
      </c>
      <c r="M48" s="87"/>
      <c r="N48" s="91">
        <f t="shared" si="7"/>
        <v>0</v>
      </c>
      <c r="O48" s="43"/>
      <c r="P48" s="17"/>
    </row>
    <row r="49" spans="1:16" s="13" customFormat="1" ht="15">
      <c r="A49" s="17"/>
      <c r="B49" s="249">
        <v>2</v>
      </c>
      <c r="C49" s="101" t="s">
        <v>93</v>
      </c>
      <c r="D49" s="87">
        <v>16</v>
      </c>
      <c r="E49" s="126">
        <v>250</v>
      </c>
      <c r="F49" s="89">
        <f>E49*(1-8%)</f>
        <v>230</v>
      </c>
      <c r="G49" s="89">
        <f t="shared" si="1"/>
        <v>220</v>
      </c>
      <c r="H49" s="89">
        <f t="shared" si="2"/>
        <v>195</v>
      </c>
      <c r="I49" s="89">
        <f t="shared" si="3"/>
        <v>190</v>
      </c>
      <c r="J49" s="89">
        <f t="shared" si="4"/>
        <v>185</v>
      </c>
      <c r="K49" s="89">
        <f t="shared" si="5"/>
        <v>177.5</v>
      </c>
      <c r="L49" s="94" t="s">
        <v>2</v>
      </c>
      <c r="M49" s="87"/>
      <c r="N49" s="91">
        <f t="shared" si="7"/>
        <v>0</v>
      </c>
      <c r="O49" s="43"/>
      <c r="P49" s="17"/>
    </row>
    <row r="50" spans="1:16" s="13" customFormat="1" ht="15">
      <c r="A50" s="17"/>
      <c r="B50" s="249">
        <v>3</v>
      </c>
      <c r="C50" s="101" t="s">
        <v>94</v>
      </c>
      <c r="D50" s="87">
        <v>16</v>
      </c>
      <c r="E50" s="126">
        <v>250</v>
      </c>
      <c r="F50" s="93">
        <f>E50*(1-8%)</f>
        <v>230</v>
      </c>
      <c r="G50" s="89">
        <f t="shared" si="1"/>
        <v>220</v>
      </c>
      <c r="H50" s="93">
        <f t="shared" si="2"/>
        <v>195</v>
      </c>
      <c r="I50" s="93">
        <f t="shared" si="3"/>
        <v>190</v>
      </c>
      <c r="J50" s="93">
        <f t="shared" si="4"/>
        <v>185</v>
      </c>
      <c r="K50" s="93">
        <f t="shared" si="5"/>
        <v>177.5</v>
      </c>
      <c r="L50" s="94" t="s">
        <v>2</v>
      </c>
      <c r="M50" s="87"/>
      <c r="N50" s="91">
        <f t="shared" si="7"/>
        <v>0</v>
      </c>
      <c r="O50" s="43"/>
      <c r="P50" s="17"/>
    </row>
    <row r="51" spans="1:16" s="13" customFormat="1" ht="15">
      <c r="A51" s="17"/>
      <c r="B51" s="249">
        <v>4</v>
      </c>
      <c r="C51" s="101" t="s">
        <v>95</v>
      </c>
      <c r="D51" s="87">
        <v>16</v>
      </c>
      <c r="E51" s="126">
        <v>250</v>
      </c>
      <c r="F51" s="89">
        <f>E51*(1-8%)</f>
        <v>230</v>
      </c>
      <c r="G51" s="89">
        <f t="shared" si="1"/>
        <v>220</v>
      </c>
      <c r="H51" s="89">
        <f t="shared" si="2"/>
        <v>195</v>
      </c>
      <c r="I51" s="89">
        <f t="shared" si="3"/>
        <v>190</v>
      </c>
      <c r="J51" s="89">
        <f t="shared" si="4"/>
        <v>185</v>
      </c>
      <c r="K51" s="89">
        <f t="shared" si="5"/>
        <v>177.5</v>
      </c>
      <c r="L51" s="94" t="s">
        <v>2</v>
      </c>
      <c r="M51" s="87"/>
      <c r="N51" s="91">
        <f t="shared" si="7"/>
        <v>0</v>
      </c>
      <c r="O51" s="43"/>
      <c r="P51" s="17"/>
    </row>
    <row r="52" spans="1:16" s="13" customFormat="1" ht="15.75" thickBot="1">
      <c r="A52" s="17"/>
      <c r="B52" s="249">
        <v>5</v>
      </c>
      <c r="C52" s="101" t="s">
        <v>96</v>
      </c>
      <c r="D52" s="87">
        <v>16</v>
      </c>
      <c r="E52" s="126">
        <v>250</v>
      </c>
      <c r="F52" s="93">
        <f>E52*(1-8%)</f>
        <v>230</v>
      </c>
      <c r="G52" s="89">
        <f t="shared" si="1"/>
        <v>220</v>
      </c>
      <c r="H52" s="93">
        <f t="shared" si="2"/>
        <v>195</v>
      </c>
      <c r="I52" s="93">
        <f t="shared" si="3"/>
        <v>190</v>
      </c>
      <c r="J52" s="93">
        <f t="shared" si="4"/>
        <v>185</v>
      </c>
      <c r="K52" s="93">
        <f t="shared" si="5"/>
        <v>177.5</v>
      </c>
      <c r="L52" s="94" t="s">
        <v>2</v>
      </c>
      <c r="M52" s="127"/>
      <c r="N52" s="91">
        <f t="shared" si="7"/>
        <v>0</v>
      </c>
      <c r="O52" s="43"/>
      <c r="P52" s="17"/>
    </row>
    <row r="53" spans="1:16" s="13" customFormat="1" ht="25.5" customHeight="1" thickTop="1">
      <c r="A53" s="17"/>
      <c r="B53" s="251" t="s">
        <v>140</v>
      </c>
      <c r="C53" s="128"/>
      <c r="D53" s="128"/>
      <c r="E53" s="126"/>
      <c r="F53" s="89"/>
      <c r="G53" s="89"/>
      <c r="H53" s="89"/>
      <c r="I53" s="89"/>
      <c r="J53" s="89"/>
      <c r="K53" s="89"/>
      <c r="L53" s="128"/>
      <c r="M53" s="128"/>
      <c r="N53" s="91">
        <f t="shared" si="7"/>
        <v>0</v>
      </c>
      <c r="O53" s="43"/>
      <c r="P53" s="17"/>
    </row>
    <row r="54" spans="1:16" s="13" customFormat="1" ht="45.75" customHeight="1" thickBot="1">
      <c r="A54" s="17"/>
      <c r="B54" s="252">
        <v>1</v>
      </c>
      <c r="C54" s="129" t="s">
        <v>197</v>
      </c>
      <c r="D54" s="130">
        <v>16</v>
      </c>
      <c r="E54" s="126">
        <v>336</v>
      </c>
      <c r="F54" s="93">
        <f>E54*(1-8%)</f>
        <v>309.12</v>
      </c>
      <c r="G54" s="89">
        <f t="shared" si="1"/>
        <v>295.68</v>
      </c>
      <c r="H54" s="93">
        <f t="shared" si="2"/>
        <v>262.08</v>
      </c>
      <c r="I54" s="93">
        <f t="shared" si="3"/>
        <v>255.36</v>
      </c>
      <c r="J54" s="93">
        <f t="shared" si="4"/>
        <v>248.64</v>
      </c>
      <c r="K54" s="93">
        <f t="shared" si="5"/>
        <v>238.56</v>
      </c>
      <c r="L54" s="131" t="s">
        <v>2</v>
      </c>
      <c r="M54" s="108"/>
      <c r="N54" s="91">
        <f t="shared" si="7"/>
        <v>0</v>
      </c>
      <c r="O54" s="43"/>
      <c r="P54" s="17"/>
    </row>
    <row r="55" spans="1:16" s="13" customFormat="1" ht="34.5" customHeight="1">
      <c r="A55" s="17"/>
      <c r="B55" s="253" t="s">
        <v>7</v>
      </c>
      <c r="C55" s="132"/>
      <c r="D55" s="133"/>
      <c r="E55" s="126"/>
      <c r="F55" s="89"/>
      <c r="G55" s="89"/>
      <c r="H55" s="89"/>
      <c r="I55" s="89"/>
      <c r="J55" s="89"/>
      <c r="K55" s="89"/>
      <c r="L55" s="134"/>
      <c r="M55" s="135"/>
      <c r="N55" s="91">
        <f t="shared" si="7"/>
        <v>0</v>
      </c>
      <c r="O55" s="43"/>
      <c r="P55" s="17"/>
    </row>
    <row r="56" spans="1:16" s="13" customFormat="1" ht="32.25" customHeight="1" thickBot="1">
      <c r="A56" s="17"/>
      <c r="B56" s="244">
        <v>1</v>
      </c>
      <c r="C56" s="136" t="s">
        <v>28</v>
      </c>
      <c r="D56" s="87">
        <v>35</v>
      </c>
      <c r="E56" s="126">
        <v>21</v>
      </c>
      <c r="F56" s="93">
        <f>E56*(1-8%)</f>
        <v>19.32</v>
      </c>
      <c r="G56" s="89">
        <f t="shared" si="1"/>
        <v>18.48</v>
      </c>
      <c r="H56" s="93">
        <f t="shared" si="2"/>
        <v>16.38</v>
      </c>
      <c r="I56" s="93">
        <f t="shared" si="3"/>
        <v>15.96</v>
      </c>
      <c r="J56" s="93">
        <f t="shared" si="4"/>
        <v>15.54</v>
      </c>
      <c r="K56" s="93">
        <f t="shared" si="5"/>
        <v>14.91</v>
      </c>
      <c r="L56" s="94" t="s">
        <v>3</v>
      </c>
      <c r="M56" s="87"/>
      <c r="N56" s="91">
        <f t="shared" si="7"/>
        <v>0</v>
      </c>
      <c r="O56" s="43"/>
      <c r="P56" s="17"/>
    </row>
    <row r="57" spans="1:16" s="13" customFormat="1" ht="22.5" customHeight="1">
      <c r="A57" s="17"/>
      <c r="B57" s="254" t="s">
        <v>198</v>
      </c>
      <c r="C57" s="137"/>
      <c r="D57" s="138"/>
      <c r="E57" s="126"/>
      <c r="F57" s="93"/>
      <c r="G57" s="89"/>
      <c r="H57" s="93"/>
      <c r="I57" s="93"/>
      <c r="J57" s="93"/>
      <c r="K57" s="93"/>
      <c r="L57" s="139"/>
      <c r="M57" s="140"/>
      <c r="N57" s="91">
        <f t="shared" si="7"/>
        <v>0</v>
      </c>
      <c r="O57" s="43"/>
      <c r="P57" s="17"/>
    </row>
    <row r="58" spans="1:16" s="13" customFormat="1" ht="15">
      <c r="A58" s="17"/>
      <c r="B58" s="255">
        <v>1</v>
      </c>
      <c r="C58" s="141" t="s">
        <v>30</v>
      </c>
      <c r="D58" s="130">
        <v>35</v>
      </c>
      <c r="E58" s="126">
        <v>21</v>
      </c>
      <c r="F58" s="89">
        <f>E58*(1-8%)</f>
        <v>19.32</v>
      </c>
      <c r="G58" s="89">
        <f t="shared" si="1"/>
        <v>18.48</v>
      </c>
      <c r="H58" s="89">
        <f t="shared" si="2"/>
        <v>16.38</v>
      </c>
      <c r="I58" s="89">
        <f t="shared" si="3"/>
        <v>15.96</v>
      </c>
      <c r="J58" s="89">
        <f t="shared" si="4"/>
        <v>15.54</v>
      </c>
      <c r="K58" s="89">
        <f t="shared" si="5"/>
        <v>14.91</v>
      </c>
      <c r="L58" s="131" t="s">
        <v>3</v>
      </c>
      <c r="M58" s="87"/>
      <c r="N58" s="91">
        <f t="shared" si="7"/>
        <v>0</v>
      </c>
      <c r="O58" s="43"/>
      <c r="P58" s="17"/>
    </row>
    <row r="59" spans="1:16" s="13" customFormat="1" ht="15">
      <c r="A59" s="17"/>
      <c r="B59" s="255">
        <v>2</v>
      </c>
      <c r="C59" s="141" t="s">
        <v>29</v>
      </c>
      <c r="D59" s="130">
        <v>35</v>
      </c>
      <c r="E59" s="126">
        <v>21</v>
      </c>
      <c r="F59" s="93">
        <f>E59*(1-8%)</f>
        <v>19.32</v>
      </c>
      <c r="G59" s="89">
        <f t="shared" si="1"/>
        <v>18.48</v>
      </c>
      <c r="H59" s="93">
        <f t="shared" si="2"/>
        <v>16.38</v>
      </c>
      <c r="I59" s="93">
        <f t="shared" si="3"/>
        <v>15.96</v>
      </c>
      <c r="J59" s="93">
        <f t="shared" si="4"/>
        <v>15.54</v>
      </c>
      <c r="K59" s="93">
        <f t="shared" si="5"/>
        <v>14.91</v>
      </c>
      <c r="L59" s="131" t="s">
        <v>3</v>
      </c>
      <c r="M59" s="87"/>
      <c r="N59" s="91">
        <f t="shared" si="7"/>
        <v>0</v>
      </c>
      <c r="O59" s="43"/>
      <c r="P59" s="17"/>
    </row>
    <row r="60" spans="1:16" s="13" customFormat="1" ht="15.75" thickBot="1">
      <c r="A60" s="17"/>
      <c r="B60" s="256">
        <v>4</v>
      </c>
      <c r="C60" s="142" t="s">
        <v>27</v>
      </c>
      <c r="D60" s="143">
        <v>35</v>
      </c>
      <c r="E60" s="126">
        <v>21</v>
      </c>
      <c r="F60" s="89">
        <f>E60*(1-8%)</f>
        <v>19.32</v>
      </c>
      <c r="G60" s="89">
        <f t="shared" si="1"/>
        <v>18.48</v>
      </c>
      <c r="H60" s="89">
        <f t="shared" si="2"/>
        <v>16.38</v>
      </c>
      <c r="I60" s="89">
        <f t="shared" si="3"/>
        <v>15.96</v>
      </c>
      <c r="J60" s="89">
        <f t="shared" si="4"/>
        <v>15.54</v>
      </c>
      <c r="K60" s="89">
        <f t="shared" si="5"/>
        <v>14.91</v>
      </c>
      <c r="L60" s="144" t="s">
        <v>3</v>
      </c>
      <c r="M60" s="87"/>
      <c r="N60" s="91">
        <f t="shared" si="7"/>
        <v>0</v>
      </c>
      <c r="O60" s="43"/>
      <c r="P60" s="17"/>
    </row>
    <row r="61" spans="1:16" s="13" customFormat="1" ht="36" customHeight="1">
      <c r="A61" s="17"/>
      <c r="B61" s="248" t="s">
        <v>8</v>
      </c>
      <c r="C61" s="103"/>
      <c r="D61" s="145"/>
      <c r="E61" s="126"/>
      <c r="F61" s="93"/>
      <c r="G61" s="89"/>
      <c r="H61" s="93"/>
      <c r="I61" s="93"/>
      <c r="J61" s="93"/>
      <c r="K61" s="93"/>
      <c r="L61" s="146"/>
      <c r="M61" s="135"/>
      <c r="N61" s="91">
        <f t="shared" si="7"/>
        <v>0</v>
      </c>
      <c r="O61" s="43"/>
      <c r="P61" s="17"/>
    </row>
    <row r="62" spans="1:16" s="13" customFormat="1" ht="21" customHeight="1">
      <c r="A62" s="17"/>
      <c r="B62" s="244">
        <v>1</v>
      </c>
      <c r="C62" s="136" t="s">
        <v>33</v>
      </c>
      <c r="D62" s="87">
        <v>30</v>
      </c>
      <c r="E62" s="126">
        <v>29</v>
      </c>
      <c r="F62" s="89">
        <f>E62*(1-8%)</f>
        <v>26.68</v>
      </c>
      <c r="G62" s="89">
        <f t="shared" si="1"/>
        <v>25.52</v>
      </c>
      <c r="H62" s="89">
        <f t="shared" si="2"/>
        <v>22.62</v>
      </c>
      <c r="I62" s="89">
        <f t="shared" si="3"/>
        <v>22.04</v>
      </c>
      <c r="J62" s="89">
        <f t="shared" si="4"/>
        <v>21.46</v>
      </c>
      <c r="K62" s="89">
        <f t="shared" si="5"/>
        <v>20.59</v>
      </c>
      <c r="L62" s="94" t="s">
        <v>4</v>
      </c>
      <c r="M62" s="87"/>
      <c r="N62" s="91">
        <f t="shared" si="7"/>
        <v>0</v>
      </c>
      <c r="O62" s="43"/>
      <c r="P62" s="17"/>
    </row>
    <row r="63" spans="1:16" s="13" customFormat="1" ht="21.75" customHeight="1">
      <c r="A63" s="17"/>
      <c r="B63" s="244">
        <v>2</v>
      </c>
      <c r="C63" s="147" t="s">
        <v>32</v>
      </c>
      <c r="D63" s="87">
        <v>30</v>
      </c>
      <c r="E63" s="126">
        <v>29</v>
      </c>
      <c r="F63" s="93">
        <f>E63*(1-8%)</f>
        <v>26.68</v>
      </c>
      <c r="G63" s="89">
        <f t="shared" si="1"/>
        <v>25.52</v>
      </c>
      <c r="H63" s="93">
        <f t="shared" si="2"/>
        <v>22.62</v>
      </c>
      <c r="I63" s="93">
        <f t="shared" si="3"/>
        <v>22.04</v>
      </c>
      <c r="J63" s="93">
        <f t="shared" si="4"/>
        <v>21.46</v>
      </c>
      <c r="K63" s="93">
        <f t="shared" si="5"/>
        <v>20.59</v>
      </c>
      <c r="L63" s="94" t="s">
        <v>4</v>
      </c>
      <c r="M63" s="87"/>
      <c r="N63" s="91">
        <f t="shared" si="7"/>
        <v>0</v>
      </c>
      <c r="O63" s="43"/>
      <c r="P63" s="17"/>
    </row>
    <row r="64" spans="1:16" s="13" customFormat="1" ht="26.25" customHeight="1" thickBot="1">
      <c r="A64" s="17"/>
      <c r="B64" s="245">
        <v>3</v>
      </c>
      <c r="C64" s="148" t="s">
        <v>31</v>
      </c>
      <c r="D64" s="96">
        <v>30</v>
      </c>
      <c r="E64" s="126">
        <v>29</v>
      </c>
      <c r="F64" s="89">
        <f>E64*(1-8%)</f>
        <v>26.68</v>
      </c>
      <c r="G64" s="89">
        <f t="shared" si="1"/>
        <v>25.52</v>
      </c>
      <c r="H64" s="89">
        <f t="shared" si="2"/>
        <v>22.62</v>
      </c>
      <c r="I64" s="89">
        <f t="shared" si="3"/>
        <v>22.04</v>
      </c>
      <c r="J64" s="89">
        <f t="shared" si="4"/>
        <v>21.46</v>
      </c>
      <c r="K64" s="89">
        <f t="shared" si="5"/>
        <v>20.59</v>
      </c>
      <c r="L64" s="97" t="s">
        <v>4</v>
      </c>
      <c r="M64" s="87"/>
      <c r="N64" s="91">
        <f t="shared" si="7"/>
        <v>0</v>
      </c>
      <c r="O64" s="43"/>
      <c r="P64" s="17"/>
    </row>
    <row r="65" spans="1:16" s="13" customFormat="1" ht="30.75" customHeight="1">
      <c r="A65" s="17"/>
      <c r="B65" s="248" t="s">
        <v>9</v>
      </c>
      <c r="C65" s="103"/>
      <c r="D65" s="145"/>
      <c r="E65" s="126"/>
      <c r="F65" s="93"/>
      <c r="G65" s="89"/>
      <c r="H65" s="93"/>
      <c r="I65" s="93"/>
      <c r="J65" s="93"/>
      <c r="K65" s="93"/>
      <c r="L65" s="146"/>
      <c r="M65" s="135"/>
      <c r="N65" s="91">
        <f t="shared" si="7"/>
        <v>0</v>
      </c>
      <c r="O65" s="43"/>
      <c r="P65" s="17"/>
    </row>
    <row r="66" spans="1:16" s="13" customFormat="1" ht="21" customHeight="1">
      <c r="A66" s="17"/>
      <c r="B66" s="244">
        <v>1</v>
      </c>
      <c r="C66" s="149" t="s">
        <v>37</v>
      </c>
      <c r="D66" s="87">
        <v>35</v>
      </c>
      <c r="E66" s="126">
        <v>22</v>
      </c>
      <c r="F66" s="89">
        <f>E66*(1-8%)</f>
        <v>20.240000000000002</v>
      </c>
      <c r="G66" s="89">
        <f t="shared" si="1"/>
        <v>19.36</v>
      </c>
      <c r="H66" s="89">
        <f t="shared" si="2"/>
        <v>17.16</v>
      </c>
      <c r="I66" s="89">
        <f t="shared" si="3"/>
        <v>16.72</v>
      </c>
      <c r="J66" s="89">
        <f t="shared" si="4"/>
        <v>16.28</v>
      </c>
      <c r="K66" s="89">
        <f t="shared" si="5"/>
        <v>15.62</v>
      </c>
      <c r="L66" s="94" t="s">
        <v>4</v>
      </c>
      <c r="M66" s="87"/>
      <c r="N66" s="91">
        <f t="shared" si="7"/>
        <v>0</v>
      </c>
      <c r="O66" s="43"/>
      <c r="P66" s="17"/>
    </row>
    <row r="67" spans="1:16" s="13" customFormat="1" ht="15">
      <c r="A67" s="17"/>
      <c r="B67" s="244">
        <v>2</v>
      </c>
      <c r="C67" s="149" t="s">
        <v>36</v>
      </c>
      <c r="D67" s="87">
        <v>35</v>
      </c>
      <c r="E67" s="126">
        <v>22</v>
      </c>
      <c r="F67" s="93">
        <f>E67*(1-8%)</f>
        <v>20.240000000000002</v>
      </c>
      <c r="G67" s="89">
        <f t="shared" si="1"/>
        <v>19.36</v>
      </c>
      <c r="H67" s="93">
        <f t="shared" si="2"/>
        <v>17.16</v>
      </c>
      <c r="I67" s="93">
        <f t="shared" si="3"/>
        <v>16.72</v>
      </c>
      <c r="J67" s="93">
        <f t="shared" si="4"/>
        <v>16.28</v>
      </c>
      <c r="K67" s="93">
        <f t="shared" si="5"/>
        <v>15.62</v>
      </c>
      <c r="L67" s="94" t="s">
        <v>4</v>
      </c>
      <c r="M67" s="87"/>
      <c r="N67" s="91">
        <f t="shared" si="7"/>
        <v>0</v>
      </c>
      <c r="O67" s="43"/>
      <c r="P67" s="17"/>
    </row>
    <row r="68" spans="1:16" s="13" customFormat="1" ht="15">
      <c r="A68" s="17"/>
      <c r="B68" s="244">
        <v>3</v>
      </c>
      <c r="C68" s="149" t="s">
        <v>35</v>
      </c>
      <c r="D68" s="87">
        <v>35</v>
      </c>
      <c r="E68" s="126">
        <v>22</v>
      </c>
      <c r="F68" s="89">
        <f>E68*(1-8%)</f>
        <v>20.240000000000002</v>
      </c>
      <c r="G68" s="89">
        <f t="shared" si="1"/>
        <v>19.36</v>
      </c>
      <c r="H68" s="89">
        <f t="shared" si="2"/>
        <v>17.16</v>
      </c>
      <c r="I68" s="89">
        <f t="shared" si="3"/>
        <v>16.72</v>
      </c>
      <c r="J68" s="89">
        <f t="shared" si="4"/>
        <v>16.28</v>
      </c>
      <c r="K68" s="89">
        <f t="shared" si="5"/>
        <v>15.62</v>
      </c>
      <c r="L68" s="94" t="s">
        <v>4</v>
      </c>
      <c r="M68" s="87"/>
      <c r="N68" s="91">
        <f t="shared" si="7"/>
        <v>0</v>
      </c>
      <c r="O68" s="43"/>
      <c r="P68" s="17"/>
    </row>
    <row r="69" spans="1:16" s="13" customFormat="1" ht="15.75" thickBot="1">
      <c r="A69" s="17"/>
      <c r="B69" s="244">
        <v>4</v>
      </c>
      <c r="C69" s="150" t="s">
        <v>34</v>
      </c>
      <c r="D69" s="96">
        <v>35</v>
      </c>
      <c r="E69" s="126">
        <v>22</v>
      </c>
      <c r="F69" s="93">
        <f>E69*(1-8%)</f>
        <v>20.240000000000002</v>
      </c>
      <c r="G69" s="89">
        <f t="shared" si="1"/>
        <v>19.36</v>
      </c>
      <c r="H69" s="93">
        <f t="shared" si="2"/>
        <v>17.16</v>
      </c>
      <c r="I69" s="93">
        <f t="shared" si="3"/>
        <v>16.72</v>
      </c>
      <c r="J69" s="93">
        <f t="shared" si="4"/>
        <v>16.28</v>
      </c>
      <c r="K69" s="93">
        <f t="shared" si="5"/>
        <v>15.62</v>
      </c>
      <c r="L69" s="97" t="s">
        <v>4</v>
      </c>
      <c r="M69" s="87"/>
      <c r="N69" s="91">
        <f t="shared" si="7"/>
        <v>0</v>
      </c>
      <c r="O69" s="43"/>
      <c r="P69" s="17"/>
    </row>
    <row r="70" spans="1:16" s="13" customFormat="1" ht="42" customHeight="1">
      <c r="A70" s="17"/>
      <c r="B70" s="248" t="s">
        <v>63</v>
      </c>
      <c r="C70" s="103"/>
      <c r="D70" s="151"/>
      <c r="E70" s="126"/>
      <c r="F70" s="89"/>
      <c r="G70" s="89"/>
      <c r="H70" s="89"/>
      <c r="I70" s="89"/>
      <c r="J70" s="89"/>
      <c r="K70" s="89"/>
      <c r="L70" s="152"/>
      <c r="M70" s="153"/>
      <c r="N70" s="91">
        <f t="shared" si="7"/>
        <v>0</v>
      </c>
      <c r="O70" s="43"/>
      <c r="P70" s="17"/>
    </row>
    <row r="71" spans="1:16" s="13" customFormat="1" ht="21.75" customHeight="1">
      <c r="A71" s="17"/>
      <c r="B71" s="244">
        <v>1</v>
      </c>
      <c r="C71" s="136" t="s">
        <v>63</v>
      </c>
      <c r="D71" s="154">
        <v>12</v>
      </c>
      <c r="E71" s="126">
        <v>119</v>
      </c>
      <c r="F71" s="93">
        <f>E71*(1-8%)</f>
        <v>109.48</v>
      </c>
      <c r="G71" s="89">
        <f t="shared" si="1"/>
        <v>104.72</v>
      </c>
      <c r="H71" s="93">
        <f t="shared" si="2"/>
        <v>92.820000000000007</v>
      </c>
      <c r="I71" s="93">
        <f t="shared" si="3"/>
        <v>90.44</v>
      </c>
      <c r="J71" s="93">
        <f t="shared" si="4"/>
        <v>88.06</v>
      </c>
      <c r="K71" s="93">
        <f t="shared" si="5"/>
        <v>84.49</v>
      </c>
      <c r="L71" s="94" t="s">
        <v>3</v>
      </c>
      <c r="M71" s="87"/>
      <c r="N71" s="91">
        <f t="shared" si="7"/>
        <v>0</v>
      </c>
      <c r="O71" s="43"/>
      <c r="P71" s="17"/>
    </row>
    <row r="72" spans="1:16" s="13" customFormat="1" ht="22.5" customHeight="1" thickBot="1">
      <c r="A72" s="17"/>
      <c r="B72" s="245">
        <v>2</v>
      </c>
      <c r="C72" s="136" t="s">
        <v>64</v>
      </c>
      <c r="D72" s="155">
        <v>12</v>
      </c>
      <c r="E72" s="126">
        <v>119</v>
      </c>
      <c r="F72" s="89">
        <f>E72*(1-8%)</f>
        <v>109.48</v>
      </c>
      <c r="G72" s="89">
        <f t="shared" si="1"/>
        <v>104.72</v>
      </c>
      <c r="H72" s="89">
        <f t="shared" si="2"/>
        <v>92.820000000000007</v>
      </c>
      <c r="I72" s="89">
        <f t="shared" si="3"/>
        <v>90.44</v>
      </c>
      <c r="J72" s="89">
        <f t="shared" si="4"/>
        <v>88.06</v>
      </c>
      <c r="K72" s="89">
        <f t="shared" si="5"/>
        <v>84.49</v>
      </c>
      <c r="L72" s="97" t="s">
        <v>3</v>
      </c>
      <c r="M72" s="87"/>
      <c r="N72" s="91">
        <f t="shared" si="7"/>
        <v>0</v>
      </c>
      <c r="O72" s="43"/>
      <c r="P72" s="17"/>
    </row>
    <row r="73" spans="1:16" s="13" customFormat="1" ht="15">
      <c r="A73" s="17"/>
      <c r="B73" s="248" t="s">
        <v>10</v>
      </c>
      <c r="C73" s="103"/>
      <c r="D73" s="151"/>
      <c r="E73" s="126"/>
      <c r="F73" s="93"/>
      <c r="G73" s="89"/>
      <c r="H73" s="93"/>
      <c r="I73" s="93"/>
      <c r="J73" s="93"/>
      <c r="K73" s="93"/>
      <c r="L73" s="152"/>
      <c r="M73" s="153"/>
      <c r="N73" s="91">
        <f t="shared" si="7"/>
        <v>0</v>
      </c>
      <c r="O73" s="43"/>
      <c r="P73" s="17"/>
    </row>
    <row r="74" spans="1:16" s="13" customFormat="1" ht="15">
      <c r="A74" s="17"/>
      <c r="B74" s="244">
        <v>1</v>
      </c>
      <c r="C74" s="149" t="s">
        <v>70</v>
      </c>
      <c r="D74" s="156">
        <v>30</v>
      </c>
      <c r="E74" s="126">
        <v>21</v>
      </c>
      <c r="F74" s="93">
        <f>E74*(1-8%)</f>
        <v>19.32</v>
      </c>
      <c r="G74" s="89">
        <f t="shared" si="1"/>
        <v>18.48</v>
      </c>
      <c r="H74" s="93">
        <f t="shared" si="2"/>
        <v>16.38</v>
      </c>
      <c r="I74" s="93">
        <f t="shared" si="3"/>
        <v>15.96</v>
      </c>
      <c r="J74" s="93">
        <f t="shared" si="4"/>
        <v>15.54</v>
      </c>
      <c r="K74" s="93">
        <f t="shared" si="5"/>
        <v>14.91</v>
      </c>
      <c r="L74" s="94" t="s">
        <v>3</v>
      </c>
      <c r="M74" s="87"/>
      <c r="N74" s="91">
        <f t="shared" ref="N74:N109" si="8">M74*E74</f>
        <v>0</v>
      </c>
      <c r="O74" s="43"/>
      <c r="P74" s="17"/>
    </row>
    <row r="75" spans="1:16" s="13" customFormat="1" ht="15">
      <c r="A75" s="17"/>
      <c r="B75" s="244">
        <v>2</v>
      </c>
      <c r="C75" s="149" t="s">
        <v>69</v>
      </c>
      <c r="D75" s="156">
        <v>30</v>
      </c>
      <c r="E75" s="126">
        <v>21</v>
      </c>
      <c r="F75" s="89">
        <f>E75*(1-8%)</f>
        <v>19.32</v>
      </c>
      <c r="G75" s="89">
        <f t="shared" ref="G75:G140" si="9">E75*(1-12%)</f>
        <v>18.48</v>
      </c>
      <c r="H75" s="89">
        <f t="shared" ref="H75:H140" si="10">E75*(1-22%)</f>
        <v>16.38</v>
      </c>
      <c r="I75" s="89">
        <f t="shared" ref="I75:I140" si="11">E75*(1-24%)</f>
        <v>15.96</v>
      </c>
      <c r="J75" s="89">
        <f t="shared" ref="J75:J140" si="12">E75*(1-26%)</f>
        <v>15.54</v>
      </c>
      <c r="K75" s="89">
        <f t="shared" ref="K75:K140" si="13">E75*(1-29%)</f>
        <v>14.91</v>
      </c>
      <c r="L75" s="94" t="s">
        <v>3</v>
      </c>
      <c r="M75" s="87"/>
      <c r="N75" s="91">
        <f t="shared" si="8"/>
        <v>0</v>
      </c>
      <c r="O75" s="43"/>
      <c r="P75" s="17"/>
    </row>
    <row r="76" spans="1:16" s="13" customFormat="1" ht="15.75" thickBot="1">
      <c r="A76" s="45"/>
      <c r="B76" s="244">
        <v>3</v>
      </c>
      <c r="C76" s="149" t="s">
        <v>71</v>
      </c>
      <c r="D76" s="156">
        <v>30</v>
      </c>
      <c r="E76" s="126">
        <v>21</v>
      </c>
      <c r="F76" s="93">
        <f>E76*(1-8%)</f>
        <v>19.32</v>
      </c>
      <c r="G76" s="89">
        <f t="shared" si="9"/>
        <v>18.48</v>
      </c>
      <c r="H76" s="93">
        <f t="shared" si="10"/>
        <v>16.38</v>
      </c>
      <c r="I76" s="93">
        <f t="shared" si="11"/>
        <v>15.96</v>
      </c>
      <c r="J76" s="93">
        <f t="shared" si="12"/>
        <v>15.54</v>
      </c>
      <c r="K76" s="93">
        <f t="shared" si="13"/>
        <v>14.91</v>
      </c>
      <c r="L76" s="97" t="s">
        <v>3</v>
      </c>
      <c r="M76" s="87"/>
      <c r="N76" s="91">
        <f t="shared" si="8"/>
        <v>0</v>
      </c>
      <c r="O76" s="43"/>
      <c r="P76" s="17"/>
    </row>
    <row r="77" spans="1:16" s="13" customFormat="1" ht="33" customHeight="1">
      <c r="A77" s="45"/>
      <c r="B77" s="248" t="s">
        <v>65</v>
      </c>
      <c r="C77" s="103"/>
      <c r="D77" s="120"/>
      <c r="E77" s="126"/>
      <c r="F77" s="89"/>
      <c r="G77" s="89"/>
      <c r="H77" s="89"/>
      <c r="I77" s="89"/>
      <c r="J77" s="89"/>
      <c r="K77" s="89"/>
      <c r="L77" s="121"/>
      <c r="M77" s="87"/>
      <c r="N77" s="91">
        <f t="shared" si="8"/>
        <v>0</v>
      </c>
      <c r="O77" s="43"/>
      <c r="P77" s="17"/>
    </row>
    <row r="78" spans="1:16" s="13" customFormat="1" ht="15">
      <c r="A78" s="45"/>
      <c r="B78" s="244">
        <v>1</v>
      </c>
      <c r="C78" s="157" t="s">
        <v>39</v>
      </c>
      <c r="D78" s="87">
        <v>35</v>
      </c>
      <c r="E78" s="126">
        <v>125</v>
      </c>
      <c r="F78" s="93">
        <f>E78*(1-8%)</f>
        <v>115</v>
      </c>
      <c r="G78" s="89">
        <f t="shared" si="9"/>
        <v>110</v>
      </c>
      <c r="H78" s="93">
        <f t="shared" si="10"/>
        <v>97.5</v>
      </c>
      <c r="I78" s="93">
        <f t="shared" si="11"/>
        <v>95</v>
      </c>
      <c r="J78" s="93">
        <f t="shared" si="12"/>
        <v>92.5</v>
      </c>
      <c r="K78" s="93">
        <f t="shared" si="13"/>
        <v>88.75</v>
      </c>
      <c r="L78" s="94" t="s">
        <v>3</v>
      </c>
      <c r="M78" s="87"/>
      <c r="N78" s="91">
        <f t="shared" si="8"/>
        <v>0</v>
      </c>
      <c r="O78" s="43"/>
      <c r="P78" s="17"/>
    </row>
    <row r="79" spans="1:16" s="13" customFormat="1" ht="15">
      <c r="A79" s="17"/>
      <c r="B79" s="270">
        <v>2</v>
      </c>
      <c r="C79" s="149" t="s">
        <v>38</v>
      </c>
      <c r="D79" s="87">
        <v>35</v>
      </c>
      <c r="E79" s="126">
        <v>107</v>
      </c>
      <c r="F79" s="89">
        <f>E79*(1-8%)</f>
        <v>98.44</v>
      </c>
      <c r="G79" s="89">
        <f t="shared" si="9"/>
        <v>94.16</v>
      </c>
      <c r="H79" s="89">
        <f t="shared" si="10"/>
        <v>83.460000000000008</v>
      </c>
      <c r="I79" s="89">
        <f t="shared" si="11"/>
        <v>81.320000000000007</v>
      </c>
      <c r="J79" s="89">
        <f t="shared" si="12"/>
        <v>79.179999999999993</v>
      </c>
      <c r="K79" s="89">
        <f t="shared" si="13"/>
        <v>75.97</v>
      </c>
      <c r="L79" s="158" t="s">
        <v>3</v>
      </c>
      <c r="M79" s="87"/>
      <c r="N79" s="91">
        <f t="shared" si="8"/>
        <v>0</v>
      </c>
      <c r="O79" s="43"/>
      <c r="P79" s="17"/>
    </row>
    <row r="80" spans="1:16" s="13" customFormat="1" ht="15.75" thickBot="1">
      <c r="A80" s="17"/>
      <c r="B80" s="245">
        <v>3</v>
      </c>
      <c r="C80" s="149" t="s">
        <v>66</v>
      </c>
      <c r="D80" s="87">
        <v>35</v>
      </c>
      <c r="E80" s="126">
        <v>45</v>
      </c>
      <c r="F80" s="93">
        <f>E80*(1-8%)</f>
        <v>41.4</v>
      </c>
      <c r="G80" s="89">
        <f t="shared" si="9"/>
        <v>39.6</v>
      </c>
      <c r="H80" s="93">
        <f t="shared" si="10"/>
        <v>35.1</v>
      </c>
      <c r="I80" s="93">
        <f t="shared" si="11"/>
        <v>34.200000000000003</v>
      </c>
      <c r="J80" s="93">
        <f t="shared" si="12"/>
        <v>33.299999999999997</v>
      </c>
      <c r="K80" s="93">
        <f t="shared" si="13"/>
        <v>31.95</v>
      </c>
      <c r="L80" s="97" t="s">
        <v>3</v>
      </c>
      <c r="M80" s="87"/>
      <c r="N80" s="91">
        <f t="shared" si="8"/>
        <v>0</v>
      </c>
      <c r="O80" s="43"/>
      <c r="P80" s="17"/>
    </row>
    <row r="81" spans="1:16" s="13" customFormat="1" ht="41.25" customHeight="1">
      <c r="A81" s="17"/>
      <c r="B81" s="253" t="s">
        <v>91</v>
      </c>
      <c r="C81" s="159"/>
      <c r="D81" s="160"/>
      <c r="E81" s="126"/>
      <c r="F81" s="89"/>
      <c r="G81" s="89"/>
      <c r="H81" s="89"/>
      <c r="I81" s="89"/>
      <c r="J81" s="89"/>
      <c r="K81" s="89"/>
      <c r="L81" s="161"/>
      <c r="M81" s="162"/>
      <c r="N81" s="91">
        <f t="shared" si="8"/>
        <v>0</v>
      </c>
      <c r="O81" s="43"/>
      <c r="P81" s="17"/>
    </row>
    <row r="82" spans="1:16" s="13" customFormat="1" ht="15">
      <c r="A82" s="17"/>
      <c r="B82" s="244">
        <v>1</v>
      </c>
      <c r="C82" s="163" t="s">
        <v>40</v>
      </c>
      <c r="D82" s="153">
        <v>24</v>
      </c>
      <c r="E82" s="126">
        <v>97</v>
      </c>
      <c r="F82" s="93">
        <f t="shared" ref="F82:F87" si="14">E82*(1-8%)</f>
        <v>89.240000000000009</v>
      </c>
      <c r="G82" s="89">
        <f t="shared" si="9"/>
        <v>85.36</v>
      </c>
      <c r="H82" s="93">
        <f t="shared" si="10"/>
        <v>75.66</v>
      </c>
      <c r="I82" s="93">
        <f t="shared" si="11"/>
        <v>73.72</v>
      </c>
      <c r="J82" s="93">
        <f t="shared" si="12"/>
        <v>71.78</v>
      </c>
      <c r="K82" s="93">
        <f t="shared" si="13"/>
        <v>68.86999999999999</v>
      </c>
      <c r="L82" s="94" t="s">
        <v>3</v>
      </c>
      <c r="M82" s="87"/>
      <c r="N82" s="91">
        <f t="shared" si="8"/>
        <v>0</v>
      </c>
      <c r="O82" s="43"/>
      <c r="P82" s="17"/>
    </row>
    <row r="83" spans="1:16" s="13" customFormat="1" ht="15">
      <c r="A83" s="17"/>
      <c r="B83" s="244">
        <v>2</v>
      </c>
      <c r="C83" s="149" t="s">
        <v>72</v>
      </c>
      <c r="D83" s="153">
        <v>30</v>
      </c>
      <c r="E83" s="126">
        <v>59</v>
      </c>
      <c r="F83" s="89">
        <f t="shared" si="14"/>
        <v>54.28</v>
      </c>
      <c r="G83" s="89">
        <f t="shared" si="9"/>
        <v>51.92</v>
      </c>
      <c r="H83" s="89">
        <f t="shared" si="10"/>
        <v>46.02</v>
      </c>
      <c r="I83" s="89">
        <f t="shared" si="11"/>
        <v>44.84</v>
      </c>
      <c r="J83" s="89">
        <f t="shared" si="12"/>
        <v>43.66</v>
      </c>
      <c r="K83" s="89">
        <f t="shared" si="13"/>
        <v>41.89</v>
      </c>
      <c r="L83" s="94" t="s">
        <v>2</v>
      </c>
      <c r="M83" s="87"/>
      <c r="N83" s="91">
        <f t="shared" si="8"/>
        <v>0</v>
      </c>
      <c r="O83" s="43"/>
      <c r="P83" s="17"/>
    </row>
    <row r="84" spans="1:16" s="13" customFormat="1" ht="15">
      <c r="A84" s="17"/>
      <c r="B84" s="250">
        <v>3</v>
      </c>
      <c r="C84" s="164" t="s">
        <v>41</v>
      </c>
      <c r="D84" s="165">
        <v>32</v>
      </c>
      <c r="E84" s="126">
        <v>55</v>
      </c>
      <c r="F84" s="93">
        <f t="shared" si="14"/>
        <v>50.6</v>
      </c>
      <c r="G84" s="89">
        <f t="shared" si="9"/>
        <v>48.4</v>
      </c>
      <c r="H84" s="93">
        <f t="shared" si="10"/>
        <v>42.9</v>
      </c>
      <c r="I84" s="93">
        <f t="shared" si="11"/>
        <v>41.8</v>
      </c>
      <c r="J84" s="93">
        <f t="shared" si="12"/>
        <v>40.700000000000003</v>
      </c>
      <c r="K84" s="93">
        <f t="shared" si="13"/>
        <v>39.049999999999997</v>
      </c>
      <c r="L84" s="158" t="s">
        <v>2</v>
      </c>
      <c r="M84" s="87"/>
      <c r="N84" s="91">
        <f t="shared" si="8"/>
        <v>0</v>
      </c>
      <c r="O84" s="43"/>
      <c r="P84" s="17"/>
    </row>
    <row r="85" spans="1:16" s="13" customFormat="1" ht="15">
      <c r="A85" s="17"/>
      <c r="B85" s="250"/>
      <c r="C85" s="166" t="s">
        <v>199</v>
      </c>
      <c r="D85" s="165">
        <v>16</v>
      </c>
      <c r="E85" s="126">
        <v>161</v>
      </c>
      <c r="F85" s="89">
        <f t="shared" si="14"/>
        <v>148.12</v>
      </c>
      <c r="G85" s="89">
        <f t="shared" si="9"/>
        <v>141.68</v>
      </c>
      <c r="H85" s="89">
        <f t="shared" si="10"/>
        <v>125.58</v>
      </c>
      <c r="I85" s="89">
        <f t="shared" si="11"/>
        <v>122.36</v>
      </c>
      <c r="J85" s="89">
        <f t="shared" si="12"/>
        <v>119.14</v>
      </c>
      <c r="K85" s="89">
        <f t="shared" si="13"/>
        <v>114.30999999999999</v>
      </c>
      <c r="L85" s="167" t="s">
        <v>3</v>
      </c>
      <c r="M85" s="87"/>
      <c r="N85" s="91">
        <f t="shared" si="8"/>
        <v>0</v>
      </c>
      <c r="O85" s="43"/>
      <c r="P85" s="17"/>
    </row>
    <row r="86" spans="1:16" s="13" customFormat="1" ht="15">
      <c r="A86" s="17"/>
      <c r="B86" s="244">
        <v>4</v>
      </c>
      <c r="C86" s="149" t="s">
        <v>124</v>
      </c>
      <c r="D86" s="153">
        <v>30</v>
      </c>
      <c r="E86" s="126">
        <v>19</v>
      </c>
      <c r="F86" s="93">
        <f t="shared" si="14"/>
        <v>17.48</v>
      </c>
      <c r="G86" s="89">
        <f t="shared" si="9"/>
        <v>16.72</v>
      </c>
      <c r="H86" s="93">
        <f t="shared" si="10"/>
        <v>14.82</v>
      </c>
      <c r="I86" s="93">
        <f t="shared" si="11"/>
        <v>14.44</v>
      </c>
      <c r="J86" s="93">
        <f t="shared" si="12"/>
        <v>14.06</v>
      </c>
      <c r="K86" s="93">
        <f t="shared" si="13"/>
        <v>13.489999999999998</v>
      </c>
      <c r="L86" s="94" t="s">
        <v>104</v>
      </c>
      <c r="M86" s="87"/>
      <c r="N86" s="91">
        <f t="shared" si="8"/>
        <v>0</v>
      </c>
      <c r="O86" s="43"/>
      <c r="P86" s="17"/>
    </row>
    <row r="87" spans="1:16" s="13" customFormat="1" ht="15.75" thickBot="1">
      <c r="A87" s="17"/>
      <c r="B87" s="247">
        <v>5</v>
      </c>
      <c r="C87" s="150" t="s">
        <v>125</v>
      </c>
      <c r="D87" s="168">
        <v>30</v>
      </c>
      <c r="E87" s="126">
        <v>19</v>
      </c>
      <c r="F87" s="89">
        <f t="shared" si="14"/>
        <v>17.48</v>
      </c>
      <c r="G87" s="89">
        <f t="shared" si="9"/>
        <v>16.72</v>
      </c>
      <c r="H87" s="89">
        <f t="shared" si="10"/>
        <v>14.82</v>
      </c>
      <c r="I87" s="89">
        <f t="shared" si="11"/>
        <v>14.44</v>
      </c>
      <c r="J87" s="89">
        <f t="shared" si="12"/>
        <v>14.06</v>
      </c>
      <c r="K87" s="89">
        <f t="shared" si="13"/>
        <v>13.489999999999998</v>
      </c>
      <c r="L87" s="97" t="s">
        <v>104</v>
      </c>
      <c r="M87" s="87"/>
      <c r="N87" s="91">
        <f t="shared" si="8"/>
        <v>0</v>
      </c>
      <c r="O87" s="43"/>
      <c r="P87" s="17"/>
    </row>
    <row r="88" spans="1:16" s="13" customFormat="1" ht="24.75" customHeight="1">
      <c r="A88" s="17"/>
      <c r="B88" s="243" t="s">
        <v>77</v>
      </c>
      <c r="C88" s="81"/>
      <c r="D88" s="81"/>
      <c r="E88" s="126"/>
      <c r="F88" s="93"/>
      <c r="G88" s="89"/>
      <c r="H88" s="93"/>
      <c r="I88" s="93"/>
      <c r="J88" s="93"/>
      <c r="K88" s="93"/>
      <c r="L88" s="169"/>
      <c r="M88" s="125"/>
      <c r="N88" s="91">
        <f t="shared" si="8"/>
        <v>0</v>
      </c>
      <c r="O88" s="43"/>
      <c r="P88" s="17"/>
    </row>
    <row r="89" spans="1:16" s="13" customFormat="1" ht="15">
      <c r="A89" s="17"/>
      <c r="B89" s="250">
        <v>1</v>
      </c>
      <c r="C89" s="170" t="s">
        <v>126</v>
      </c>
      <c r="D89" s="108">
        <v>10</v>
      </c>
      <c r="E89" s="126">
        <v>200</v>
      </c>
      <c r="F89" s="89">
        <f>E89*(1-8%)</f>
        <v>184</v>
      </c>
      <c r="G89" s="89">
        <f t="shared" si="9"/>
        <v>176</v>
      </c>
      <c r="H89" s="89">
        <f t="shared" si="10"/>
        <v>156</v>
      </c>
      <c r="I89" s="89">
        <f t="shared" si="11"/>
        <v>152</v>
      </c>
      <c r="J89" s="89">
        <f t="shared" si="12"/>
        <v>148</v>
      </c>
      <c r="K89" s="89">
        <f t="shared" si="13"/>
        <v>142</v>
      </c>
      <c r="L89" s="158" t="s">
        <v>2</v>
      </c>
      <c r="M89" s="87"/>
      <c r="N89" s="91">
        <f t="shared" si="8"/>
        <v>0</v>
      </c>
      <c r="O89" s="43"/>
      <c r="P89" s="17"/>
    </row>
    <row r="90" spans="1:16" s="13" customFormat="1" ht="15">
      <c r="A90" s="17"/>
      <c r="B90" s="250">
        <v>2</v>
      </c>
      <c r="C90" s="170" t="s">
        <v>127</v>
      </c>
      <c r="D90" s="108">
        <v>24</v>
      </c>
      <c r="E90" s="126">
        <v>200</v>
      </c>
      <c r="F90" s="93">
        <f>E90*(1-8%)</f>
        <v>184</v>
      </c>
      <c r="G90" s="89">
        <f t="shared" si="9"/>
        <v>176</v>
      </c>
      <c r="H90" s="93">
        <f t="shared" si="10"/>
        <v>156</v>
      </c>
      <c r="I90" s="93">
        <f t="shared" si="11"/>
        <v>152</v>
      </c>
      <c r="J90" s="93">
        <f t="shared" si="12"/>
        <v>148</v>
      </c>
      <c r="K90" s="93">
        <f t="shared" si="13"/>
        <v>142</v>
      </c>
      <c r="L90" s="158" t="s">
        <v>2</v>
      </c>
      <c r="M90" s="87"/>
      <c r="N90" s="91">
        <f t="shared" si="8"/>
        <v>0</v>
      </c>
      <c r="O90" s="43"/>
      <c r="P90" s="17"/>
    </row>
    <row r="91" spans="1:16" s="13" customFormat="1" ht="15.75" thickBot="1">
      <c r="A91" s="17"/>
      <c r="B91" s="245">
        <v>3</v>
      </c>
      <c r="C91" s="95" t="s">
        <v>68</v>
      </c>
      <c r="D91" s="96">
        <v>30</v>
      </c>
      <c r="E91" s="126">
        <v>98</v>
      </c>
      <c r="F91" s="89">
        <f>E91*(1-8%)</f>
        <v>90.160000000000011</v>
      </c>
      <c r="G91" s="89">
        <f t="shared" si="9"/>
        <v>86.24</v>
      </c>
      <c r="H91" s="89">
        <f t="shared" si="10"/>
        <v>76.44</v>
      </c>
      <c r="I91" s="89">
        <f t="shared" si="11"/>
        <v>74.48</v>
      </c>
      <c r="J91" s="89">
        <f t="shared" si="12"/>
        <v>72.52</v>
      </c>
      <c r="K91" s="89">
        <f t="shared" si="13"/>
        <v>69.58</v>
      </c>
      <c r="L91" s="97" t="s">
        <v>104</v>
      </c>
      <c r="M91" s="87"/>
      <c r="N91" s="91">
        <f t="shared" si="8"/>
        <v>0</v>
      </c>
      <c r="O91" s="43"/>
      <c r="P91" s="17"/>
    </row>
    <row r="92" spans="1:16" s="13" customFormat="1" ht="15">
      <c r="A92" s="17"/>
      <c r="B92" s="248" t="s">
        <v>11</v>
      </c>
      <c r="C92" s="171"/>
      <c r="D92" s="172"/>
      <c r="E92" s="126"/>
      <c r="F92" s="93"/>
      <c r="G92" s="89"/>
      <c r="H92" s="93"/>
      <c r="I92" s="93"/>
      <c r="J92" s="93"/>
      <c r="K92" s="93"/>
      <c r="L92" s="173"/>
      <c r="M92" s="162"/>
      <c r="N92" s="91">
        <f t="shared" si="8"/>
        <v>0</v>
      </c>
      <c r="O92" s="43"/>
      <c r="P92" s="17"/>
    </row>
    <row r="93" spans="1:16" s="13" customFormat="1" ht="15">
      <c r="A93" s="17"/>
      <c r="B93" s="244">
        <v>1</v>
      </c>
      <c r="C93" s="149" t="s">
        <v>43</v>
      </c>
      <c r="D93" s="162">
        <v>12</v>
      </c>
      <c r="E93" s="126">
        <v>175</v>
      </c>
      <c r="F93" s="89">
        <f>E93*(1-8%)</f>
        <v>161</v>
      </c>
      <c r="G93" s="89">
        <f t="shared" si="9"/>
        <v>154</v>
      </c>
      <c r="H93" s="89">
        <f t="shared" si="10"/>
        <v>136.5</v>
      </c>
      <c r="I93" s="89">
        <f t="shared" si="11"/>
        <v>133</v>
      </c>
      <c r="J93" s="89">
        <f t="shared" si="12"/>
        <v>129.5</v>
      </c>
      <c r="K93" s="89">
        <f t="shared" si="13"/>
        <v>124.25</v>
      </c>
      <c r="L93" s="94" t="s">
        <v>3</v>
      </c>
      <c r="M93" s="87"/>
      <c r="N93" s="91">
        <f t="shared" si="8"/>
        <v>0</v>
      </c>
      <c r="O93" s="43"/>
      <c r="P93" s="17"/>
    </row>
    <row r="94" spans="1:16" s="13" customFormat="1" ht="15">
      <c r="A94" s="17"/>
      <c r="B94" s="244">
        <v>2</v>
      </c>
      <c r="C94" s="149" t="s">
        <v>42</v>
      </c>
      <c r="D94" s="162">
        <v>12</v>
      </c>
      <c r="E94" s="126">
        <v>175</v>
      </c>
      <c r="F94" s="93">
        <f>E94*(1-8%)</f>
        <v>161</v>
      </c>
      <c r="G94" s="89">
        <f t="shared" si="9"/>
        <v>154</v>
      </c>
      <c r="H94" s="93">
        <f t="shared" si="10"/>
        <v>136.5</v>
      </c>
      <c r="I94" s="93">
        <f t="shared" si="11"/>
        <v>133</v>
      </c>
      <c r="J94" s="93">
        <f t="shared" si="12"/>
        <v>129.5</v>
      </c>
      <c r="K94" s="93">
        <f t="shared" si="13"/>
        <v>124.25</v>
      </c>
      <c r="L94" s="94" t="s">
        <v>3</v>
      </c>
      <c r="M94" s="87"/>
      <c r="N94" s="91">
        <f t="shared" si="8"/>
        <v>0</v>
      </c>
      <c r="O94" s="43"/>
      <c r="P94" s="17"/>
    </row>
    <row r="95" spans="1:16" s="13" customFormat="1" ht="15">
      <c r="A95" s="17"/>
      <c r="B95" s="249">
        <v>3</v>
      </c>
      <c r="C95" s="174" t="s">
        <v>44</v>
      </c>
      <c r="D95" s="175">
        <v>9</v>
      </c>
      <c r="E95" s="126">
        <v>145</v>
      </c>
      <c r="F95" s="89">
        <f>E95*(1-8%)</f>
        <v>133.4</v>
      </c>
      <c r="G95" s="89">
        <f t="shared" si="9"/>
        <v>127.6</v>
      </c>
      <c r="H95" s="89">
        <f t="shared" si="10"/>
        <v>113.10000000000001</v>
      </c>
      <c r="I95" s="89">
        <f t="shared" si="11"/>
        <v>110.2</v>
      </c>
      <c r="J95" s="89">
        <f t="shared" si="12"/>
        <v>107.3</v>
      </c>
      <c r="K95" s="89">
        <f t="shared" si="13"/>
        <v>102.94999999999999</v>
      </c>
      <c r="L95" s="90" t="s">
        <v>2</v>
      </c>
      <c r="M95" s="87"/>
      <c r="N95" s="91">
        <f t="shared" si="8"/>
        <v>0</v>
      </c>
      <c r="O95" s="43"/>
      <c r="P95" s="17"/>
    </row>
    <row r="96" spans="1:16" s="13" customFormat="1" ht="15.75" thickBot="1">
      <c r="A96" s="17"/>
      <c r="B96" s="244">
        <v>4</v>
      </c>
      <c r="C96" s="176" t="s">
        <v>45</v>
      </c>
      <c r="D96" s="168">
        <v>12</v>
      </c>
      <c r="E96" s="126">
        <v>140</v>
      </c>
      <c r="F96" s="93">
        <f>E96*(1-8%)</f>
        <v>128.80000000000001</v>
      </c>
      <c r="G96" s="89">
        <f t="shared" si="9"/>
        <v>123.2</v>
      </c>
      <c r="H96" s="93">
        <f t="shared" si="10"/>
        <v>109.2</v>
      </c>
      <c r="I96" s="93">
        <f t="shared" si="11"/>
        <v>106.4</v>
      </c>
      <c r="J96" s="93">
        <f t="shared" si="12"/>
        <v>103.6</v>
      </c>
      <c r="K96" s="93">
        <f t="shared" si="13"/>
        <v>99.399999999999991</v>
      </c>
      <c r="L96" s="119" t="s">
        <v>2</v>
      </c>
      <c r="M96" s="87"/>
      <c r="N96" s="91">
        <f t="shared" si="8"/>
        <v>0</v>
      </c>
      <c r="O96" s="43"/>
      <c r="P96" s="17"/>
    </row>
    <row r="97" spans="1:16" s="13" customFormat="1" ht="15.75" thickBot="1">
      <c r="A97" s="45"/>
      <c r="B97" s="248" t="s">
        <v>78</v>
      </c>
      <c r="C97" s="103"/>
      <c r="D97" s="151"/>
      <c r="E97" s="126"/>
      <c r="F97" s="89"/>
      <c r="G97" s="89"/>
      <c r="H97" s="89"/>
      <c r="I97" s="89"/>
      <c r="J97" s="89"/>
      <c r="K97" s="89"/>
      <c r="L97" s="152"/>
      <c r="M97" s="165"/>
      <c r="N97" s="91">
        <f t="shared" si="8"/>
        <v>0</v>
      </c>
      <c r="O97" s="43"/>
      <c r="P97" s="17"/>
    </row>
    <row r="98" spans="1:16" s="13" customFormat="1" ht="15">
      <c r="A98" s="45"/>
      <c r="B98" s="244">
        <v>1</v>
      </c>
      <c r="C98" s="149" t="s">
        <v>50</v>
      </c>
      <c r="D98" s="156">
        <v>10</v>
      </c>
      <c r="E98" s="126">
        <v>241</v>
      </c>
      <c r="F98" s="93">
        <f t="shared" ref="F98:F109" si="15">E98*(1-8%)</f>
        <v>221.72</v>
      </c>
      <c r="G98" s="89">
        <f t="shared" si="9"/>
        <v>212.08</v>
      </c>
      <c r="H98" s="93">
        <f t="shared" si="10"/>
        <v>187.98000000000002</v>
      </c>
      <c r="I98" s="93">
        <f t="shared" si="11"/>
        <v>183.16</v>
      </c>
      <c r="J98" s="93">
        <f t="shared" si="12"/>
        <v>178.34</v>
      </c>
      <c r="K98" s="93">
        <f t="shared" si="13"/>
        <v>171.10999999999999</v>
      </c>
      <c r="L98" s="177" t="s">
        <v>2</v>
      </c>
      <c r="M98" s="178"/>
      <c r="N98" s="179">
        <f>M98*E98</f>
        <v>0</v>
      </c>
      <c r="O98" s="43"/>
      <c r="P98" s="17"/>
    </row>
    <row r="99" spans="1:16" s="13" customFormat="1" ht="15">
      <c r="A99" s="45"/>
      <c r="B99" s="244">
        <v>2</v>
      </c>
      <c r="C99" s="149" t="s">
        <v>49</v>
      </c>
      <c r="D99" s="156">
        <v>10</v>
      </c>
      <c r="E99" s="126">
        <v>241</v>
      </c>
      <c r="F99" s="89">
        <f t="shared" si="15"/>
        <v>221.72</v>
      </c>
      <c r="G99" s="89">
        <f t="shared" si="9"/>
        <v>212.08</v>
      </c>
      <c r="H99" s="89">
        <f t="shared" si="10"/>
        <v>187.98000000000002</v>
      </c>
      <c r="I99" s="89">
        <f t="shared" si="11"/>
        <v>183.16</v>
      </c>
      <c r="J99" s="89">
        <f t="shared" si="12"/>
        <v>178.34</v>
      </c>
      <c r="K99" s="89">
        <f t="shared" si="13"/>
        <v>171.10999999999999</v>
      </c>
      <c r="L99" s="177" t="s">
        <v>2</v>
      </c>
      <c r="M99" s="180"/>
      <c r="N99" s="179">
        <f t="shared" si="8"/>
        <v>0</v>
      </c>
      <c r="O99" s="43"/>
      <c r="P99" s="17"/>
    </row>
    <row r="100" spans="1:16" s="13" customFormat="1" ht="15">
      <c r="A100" s="45"/>
      <c r="B100" s="244">
        <v>3</v>
      </c>
      <c r="C100" s="149" t="s">
        <v>48</v>
      </c>
      <c r="D100" s="156">
        <v>10</v>
      </c>
      <c r="E100" s="126">
        <v>241</v>
      </c>
      <c r="F100" s="89">
        <f t="shared" si="15"/>
        <v>221.72</v>
      </c>
      <c r="G100" s="89">
        <f t="shared" si="9"/>
        <v>212.08</v>
      </c>
      <c r="H100" s="89">
        <f t="shared" si="10"/>
        <v>187.98000000000002</v>
      </c>
      <c r="I100" s="89">
        <f>E100*(1-24%)</f>
        <v>183.16</v>
      </c>
      <c r="J100" s="89">
        <f t="shared" si="12"/>
        <v>178.34</v>
      </c>
      <c r="K100" s="89">
        <f t="shared" si="13"/>
        <v>171.10999999999999</v>
      </c>
      <c r="L100" s="177" t="s">
        <v>2</v>
      </c>
      <c r="M100" s="180"/>
      <c r="N100" s="179">
        <f t="shared" si="8"/>
        <v>0</v>
      </c>
      <c r="O100" s="43"/>
      <c r="P100" s="17"/>
    </row>
    <row r="101" spans="1:16" s="13" customFormat="1" ht="15">
      <c r="A101" s="45"/>
      <c r="B101" s="244">
        <v>4</v>
      </c>
      <c r="C101" s="149" t="s">
        <v>47</v>
      </c>
      <c r="D101" s="156">
        <v>10</v>
      </c>
      <c r="E101" s="126">
        <v>241</v>
      </c>
      <c r="F101" s="93">
        <f t="shared" si="15"/>
        <v>221.72</v>
      </c>
      <c r="G101" s="89">
        <f t="shared" si="9"/>
        <v>212.08</v>
      </c>
      <c r="H101" s="93">
        <f t="shared" si="10"/>
        <v>187.98000000000002</v>
      </c>
      <c r="I101" s="93">
        <f>E101*(1-24%)</f>
        <v>183.16</v>
      </c>
      <c r="J101" s="93">
        <f t="shared" si="12"/>
        <v>178.34</v>
      </c>
      <c r="K101" s="93">
        <f t="shared" si="13"/>
        <v>171.10999999999999</v>
      </c>
      <c r="L101" s="177" t="s">
        <v>2</v>
      </c>
      <c r="M101" s="180"/>
      <c r="N101" s="179">
        <f t="shared" si="8"/>
        <v>0</v>
      </c>
      <c r="O101" s="43"/>
      <c r="P101" s="17"/>
    </row>
    <row r="102" spans="1:16" s="13" customFormat="1" ht="15.75" thickBot="1">
      <c r="A102" s="45"/>
      <c r="B102" s="244">
        <v>5</v>
      </c>
      <c r="C102" s="149" t="s">
        <v>46</v>
      </c>
      <c r="D102" s="156">
        <v>10</v>
      </c>
      <c r="E102" s="126">
        <v>241</v>
      </c>
      <c r="F102" s="93">
        <f t="shared" si="15"/>
        <v>221.72</v>
      </c>
      <c r="G102" s="89">
        <f t="shared" si="9"/>
        <v>212.08</v>
      </c>
      <c r="H102" s="93">
        <f t="shared" si="10"/>
        <v>187.98000000000002</v>
      </c>
      <c r="I102" s="93">
        <f>E102*(1-24%)</f>
        <v>183.16</v>
      </c>
      <c r="J102" s="93">
        <f t="shared" si="12"/>
        <v>178.34</v>
      </c>
      <c r="K102" s="93">
        <f t="shared" si="13"/>
        <v>171.10999999999999</v>
      </c>
      <c r="L102" s="177" t="s">
        <v>2</v>
      </c>
      <c r="M102" s="180"/>
      <c r="N102" s="179">
        <f t="shared" ref="N102:N129" si="16">M102*E102</f>
        <v>0</v>
      </c>
      <c r="O102" s="43"/>
      <c r="P102" s="17"/>
    </row>
    <row r="103" spans="1:16" s="13" customFormat="1" ht="15.75" thickBot="1">
      <c r="A103" s="45"/>
      <c r="B103" s="257" t="s">
        <v>200</v>
      </c>
      <c r="C103" s="181"/>
      <c r="D103" s="182"/>
      <c r="E103" s="278"/>
      <c r="F103" s="93"/>
      <c r="G103" s="89"/>
      <c r="H103" s="89"/>
      <c r="I103" s="93"/>
      <c r="J103" s="89"/>
      <c r="K103" s="89"/>
      <c r="L103" s="183"/>
      <c r="M103" s="184"/>
      <c r="N103" s="179">
        <f t="shared" si="8"/>
        <v>0</v>
      </c>
      <c r="O103" s="43"/>
      <c r="P103" s="17"/>
    </row>
    <row r="104" spans="1:16" s="13" customFormat="1" ht="15">
      <c r="A104" s="45"/>
      <c r="B104" s="101">
        <v>1</v>
      </c>
      <c r="C104" s="185" t="s">
        <v>173</v>
      </c>
      <c r="D104" s="118">
        <v>10</v>
      </c>
      <c r="E104" s="186">
        <v>241</v>
      </c>
      <c r="F104" s="89">
        <f t="shared" si="15"/>
        <v>221.72</v>
      </c>
      <c r="G104" s="89">
        <f t="shared" si="9"/>
        <v>212.08</v>
      </c>
      <c r="H104" s="93">
        <f t="shared" si="10"/>
        <v>187.98000000000002</v>
      </c>
      <c r="I104" s="89">
        <f t="shared" ref="I104:I109" si="17">E104*(1-24%)</f>
        <v>183.16</v>
      </c>
      <c r="J104" s="93">
        <f t="shared" si="12"/>
        <v>178.34</v>
      </c>
      <c r="K104" s="93">
        <f t="shared" si="13"/>
        <v>171.10999999999999</v>
      </c>
      <c r="L104" s="94" t="s">
        <v>3</v>
      </c>
      <c r="M104" s="184"/>
      <c r="N104" s="179">
        <f t="shared" si="8"/>
        <v>0</v>
      </c>
      <c r="O104" s="43"/>
      <c r="P104" s="17"/>
    </row>
    <row r="105" spans="1:16" s="13" customFormat="1" ht="15">
      <c r="A105" s="45"/>
      <c r="B105" s="86">
        <v>2</v>
      </c>
      <c r="C105" s="185" t="s">
        <v>174</v>
      </c>
      <c r="D105" s="87">
        <v>10</v>
      </c>
      <c r="E105" s="186">
        <v>241</v>
      </c>
      <c r="F105" s="93">
        <f t="shared" si="15"/>
        <v>221.72</v>
      </c>
      <c r="G105" s="89">
        <f t="shared" si="9"/>
        <v>212.08</v>
      </c>
      <c r="H105" s="89">
        <f t="shared" si="10"/>
        <v>187.98000000000002</v>
      </c>
      <c r="I105" s="93">
        <f t="shared" si="17"/>
        <v>183.16</v>
      </c>
      <c r="J105" s="89">
        <f t="shared" si="12"/>
        <v>178.34</v>
      </c>
      <c r="K105" s="89">
        <f t="shared" si="13"/>
        <v>171.10999999999999</v>
      </c>
      <c r="L105" s="94" t="s">
        <v>3</v>
      </c>
      <c r="M105" s="184"/>
      <c r="N105" s="179">
        <f t="shared" si="8"/>
        <v>0</v>
      </c>
      <c r="O105" s="43"/>
      <c r="P105" s="17"/>
    </row>
    <row r="106" spans="1:16" s="13" customFormat="1" ht="15">
      <c r="A106" s="45"/>
      <c r="B106" s="86">
        <v>3</v>
      </c>
      <c r="C106" s="185" t="s">
        <v>175</v>
      </c>
      <c r="D106" s="87">
        <v>10</v>
      </c>
      <c r="E106" s="186">
        <v>241</v>
      </c>
      <c r="F106" s="93">
        <f t="shared" si="15"/>
        <v>221.72</v>
      </c>
      <c r="G106" s="89">
        <f t="shared" si="9"/>
        <v>212.08</v>
      </c>
      <c r="H106" s="93">
        <f t="shared" si="10"/>
        <v>187.98000000000002</v>
      </c>
      <c r="I106" s="89">
        <f t="shared" si="17"/>
        <v>183.16</v>
      </c>
      <c r="J106" s="93">
        <f t="shared" si="12"/>
        <v>178.34</v>
      </c>
      <c r="K106" s="93">
        <f t="shared" si="13"/>
        <v>171.10999999999999</v>
      </c>
      <c r="L106" s="94" t="s">
        <v>3</v>
      </c>
      <c r="M106" s="184"/>
      <c r="N106" s="179">
        <f t="shared" si="16"/>
        <v>0</v>
      </c>
      <c r="O106" s="43"/>
      <c r="P106" s="17"/>
    </row>
    <row r="107" spans="1:16" s="13" customFormat="1" ht="15">
      <c r="A107" s="45"/>
      <c r="B107" s="86">
        <v>4</v>
      </c>
      <c r="C107" s="185" t="s">
        <v>176</v>
      </c>
      <c r="D107" s="87">
        <v>10</v>
      </c>
      <c r="E107" s="186">
        <v>241</v>
      </c>
      <c r="F107" s="89">
        <f t="shared" si="15"/>
        <v>221.72</v>
      </c>
      <c r="G107" s="89">
        <f t="shared" si="9"/>
        <v>212.08</v>
      </c>
      <c r="H107" s="89">
        <f t="shared" si="10"/>
        <v>187.98000000000002</v>
      </c>
      <c r="I107" s="93">
        <f t="shared" si="17"/>
        <v>183.16</v>
      </c>
      <c r="J107" s="89">
        <f t="shared" si="12"/>
        <v>178.34</v>
      </c>
      <c r="K107" s="89">
        <f t="shared" si="13"/>
        <v>171.10999999999999</v>
      </c>
      <c r="L107" s="94" t="s">
        <v>3</v>
      </c>
      <c r="M107" s="184"/>
      <c r="N107" s="179">
        <f t="shared" si="8"/>
        <v>0</v>
      </c>
      <c r="O107" s="43"/>
      <c r="P107" s="17"/>
    </row>
    <row r="108" spans="1:16" s="13" customFormat="1" ht="15">
      <c r="A108" s="45"/>
      <c r="B108" s="86">
        <v>5</v>
      </c>
      <c r="C108" s="185" t="s">
        <v>177</v>
      </c>
      <c r="D108" s="87">
        <v>10</v>
      </c>
      <c r="E108" s="186">
        <v>241</v>
      </c>
      <c r="F108" s="93">
        <f t="shared" si="15"/>
        <v>221.72</v>
      </c>
      <c r="G108" s="89">
        <f t="shared" si="9"/>
        <v>212.08</v>
      </c>
      <c r="H108" s="93">
        <f t="shared" si="10"/>
        <v>187.98000000000002</v>
      </c>
      <c r="I108" s="93">
        <f t="shared" si="17"/>
        <v>183.16</v>
      </c>
      <c r="J108" s="93">
        <f t="shared" si="12"/>
        <v>178.34</v>
      </c>
      <c r="K108" s="93">
        <f t="shared" si="13"/>
        <v>171.10999999999999</v>
      </c>
      <c r="L108" s="94" t="s">
        <v>3</v>
      </c>
      <c r="M108" s="184"/>
      <c r="N108" s="179">
        <f t="shared" si="8"/>
        <v>0</v>
      </c>
      <c r="O108" s="43"/>
      <c r="P108" s="17"/>
    </row>
    <row r="109" spans="1:16" s="13" customFormat="1" ht="18.75" customHeight="1" thickBot="1">
      <c r="A109" s="45"/>
      <c r="B109" s="86">
        <v>6</v>
      </c>
      <c r="C109" s="185" t="s">
        <v>178</v>
      </c>
      <c r="D109" s="87">
        <v>10</v>
      </c>
      <c r="E109" s="186">
        <v>241</v>
      </c>
      <c r="F109" s="93">
        <f t="shared" si="15"/>
        <v>221.72</v>
      </c>
      <c r="G109" s="89">
        <f t="shared" si="9"/>
        <v>212.08</v>
      </c>
      <c r="H109" s="89">
        <f t="shared" si="10"/>
        <v>187.98000000000002</v>
      </c>
      <c r="I109" s="89">
        <f t="shared" si="17"/>
        <v>183.16</v>
      </c>
      <c r="J109" s="89">
        <f t="shared" si="12"/>
        <v>178.34</v>
      </c>
      <c r="K109" s="89">
        <f t="shared" si="13"/>
        <v>171.10999999999999</v>
      </c>
      <c r="L109" s="94" t="s">
        <v>3</v>
      </c>
      <c r="M109" s="187"/>
      <c r="N109" s="179">
        <f t="shared" si="8"/>
        <v>0</v>
      </c>
      <c r="O109" s="43"/>
      <c r="P109" s="17"/>
    </row>
    <row r="110" spans="1:16" s="13" customFormat="1" ht="15">
      <c r="A110" s="19"/>
      <c r="B110" s="248" t="s">
        <v>79</v>
      </c>
      <c r="C110" s="103"/>
      <c r="D110" s="151"/>
      <c r="E110" s="126"/>
      <c r="F110" s="89"/>
      <c r="G110" s="89"/>
      <c r="H110" s="89"/>
      <c r="I110" s="89"/>
      <c r="J110" s="89"/>
      <c r="K110" s="89"/>
      <c r="L110" s="188"/>
      <c r="M110" s="175"/>
      <c r="N110" s="189">
        <f t="shared" si="16"/>
        <v>0</v>
      </c>
      <c r="O110" s="43"/>
      <c r="P110" s="17"/>
    </row>
    <row r="111" spans="1:16" s="13" customFormat="1" ht="15">
      <c r="A111" s="19"/>
      <c r="B111" s="244">
        <v>1</v>
      </c>
      <c r="C111" s="149" t="s">
        <v>51</v>
      </c>
      <c r="D111" s="156">
        <v>35</v>
      </c>
      <c r="E111" s="126">
        <v>62</v>
      </c>
      <c r="F111" s="93">
        <f>E111*(1-8%)</f>
        <v>57.04</v>
      </c>
      <c r="G111" s="89">
        <f t="shared" si="9"/>
        <v>54.56</v>
      </c>
      <c r="H111" s="93">
        <f t="shared" si="10"/>
        <v>48.36</v>
      </c>
      <c r="I111" s="93">
        <f t="shared" si="11"/>
        <v>47.12</v>
      </c>
      <c r="J111" s="93">
        <f t="shared" si="12"/>
        <v>45.88</v>
      </c>
      <c r="K111" s="93">
        <f t="shared" si="13"/>
        <v>44.019999999999996</v>
      </c>
      <c r="L111" s="94" t="s">
        <v>3</v>
      </c>
      <c r="M111" s="87"/>
      <c r="N111" s="91">
        <f t="shared" si="16"/>
        <v>0</v>
      </c>
      <c r="O111" s="43"/>
      <c r="P111" s="17"/>
    </row>
    <row r="112" spans="1:16" s="13" customFormat="1" ht="15">
      <c r="A112" s="19"/>
      <c r="B112" s="244">
        <v>2</v>
      </c>
      <c r="C112" s="149" t="s">
        <v>62</v>
      </c>
      <c r="D112" s="156">
        <v>35</v>
      </c>
      <c r="E112" s="126">
        <v>62</v>
      </c>
      <c r="F112" s="89">
        <f>E112*(1-8%)</f>
        <v>57.04</v>
      </c>
      <c r="G112" s="89">
        <f t="shared" si="9"/>
        <v>54.56</v>
      </c>
      <c r="H112" s="89">
        <f t="shared" si="10"/>
        <v>48.36</v>
      </c>
      <c r="I112" s="89">
        <f t="shared" si="11"/>
        <v>47.12</v>
      </c>
      <c r="J112" s="89">
        <f t="shared" si="12"/>
        <v>45.88</v>
      </c>
      <c r="K112" s="89">
        <f t="shared" si="13"/>
        <v>44.019999999999996</v>
      </c>
      <c r="L112" s="94" t="s">
        <v>3</v>
      </c>
      <c r="M112" s="87"/>
      <c r="N112" s="91">
        <f t="shared" si="16"/>
        <v>0</v>
      </c>
      <c r="O112" s="43"/>
      <c r="P112" s="17"/>
    </row>
    <row r="113" spans="1:16" s="13" customFormat="1" ht="15.75" thickBot="1">
      <c r="A113" s="19"/>
      <c r="B113" s="244">
        <v>3</v>
      </c>
      <c r="C113" s="150" t="s">
        <v>61</v>
      </c>
      <c r="D113" s="190">
        <v>35</v>
      </c>
      <c r="E113" s="126">
        <v>62</v>
      </c>
      <c r="F113" s="93">
        <f>E113*(1-8%)</f>
        <v>57.04</v>
      </c>
      <c r="G113" s="89">
        <f t="shared" si="9"/>
        <v>54.56</v>
      </c>
      <c r="H113" s="93">
        <f t="shared" si="10"/>
        <v>48.36</v>
      </c>
      <c r="I113" s="93">
        <f t="shared" si="11"/>
        <v>47.12</v>
      </c>
      <c r="J113" s="93">
        <f t="shared" si="12"/>
        <v>45.88</v>
      </c>
      <c r="K113" s="93">
        <f t="shared" si="13"/>
        <v>44.019999999999996</v>
      </c>
      <c r="L113" s="97" t="s">
        <v>3</v>
      </c>
      <c r="M113" s="87"/>
      <c r="N113" s="91">
        <f t="shared" si="16"/>
        <v>0</v>
      </c>
      <c r="O113" s="43"/>
      <c r="P113" s="17"/>
    </row>
    <row r="114" spans="1:16" s="13" customFormat="1" ht="36.75" customHeight="1">
      <c r="A114" s="17"/>
      <c r="B114" s="248" t="s">
        <v>80</v>
      </c>
      <c r="C114" s="103"/>
      <c r="D114" s="151"/>
      <c r="E114" s="126"/>
      <c r="F114" s="89"/>
      <c r="G114" s="89"/>
      <c r="H114" s="89"/>
      <c r="I114" s="89"/>
      <c r="J114" s="89"/>
      <c r="K114" s="89"/>
      <c r="L114" s="152"/>
      <c r="M114" s="153"/>
      <c r="N114" s="91">
        <f t="shared" si="16"/>
        <v>0</v>
      </c>
      <c r="O114" s="43"/>
      <c r="P114" s="17"/>
    </row>
    <row r="115" spans="1:16" s="13" customFormat="1" ht="15">
      <c r="A115" s="17"/>
      <c r="B115" s="244">
        <v>1</v>
      </c>
      <c r="C115" s="149" t="s">
        <v>55</v>
      </c>
      <c r="D115" s="156">
        <v>16</v>
      </c>
      <c r="E115" s="126">
        <v>238</v>
      </c>
      <c r="F115" s="93">
        <f>E115*(1-8%)</f>
        <v>218.96</v>
      </c>
      <c r="G115" s="89">
        <f t="shared" si="9"/>
        <v>209.44</v>
      </c>
      <c r="H115" s="93">
        <f t="shared" si="10"/>
        <v>185.64000000000001</v>
      </c>
      <c r="I115" s="93">
        <f t="shared" si="11"/>
        <v>180.88</v>
      </c>
      <c r="J115" s="93">
        <f t="shared" si="12"/>
        <v>176.12</v>
      </c>
      <c r="K115" s="93">
        <f t="shared" si="13"/>
        <v>168.98</v>
      </c>
      <c r="L115" s="94" t="s">
        <v>2</v>
      </c>
      <c r="M115" s="87"/>
      <c r="N115" s="91">
        <f t="shared" si="16"/>
        <v>0</v>
      </c>
      <c r="O115" s="43"/>
      <c r="P115" s="17"/>
    </row>
    <row r="116" spans="1:16" s="13" customFormat="1" ht="15">
      <c r="A116" s="17"/>
      <c r="B116" s="244">
        <v>2</v>
      </c>
      <c r="C116" s="149" t="s">
        <v>54</v>
      </c>
      <c r="D116" s="156">
        <v>16</v>
      </c>
      <c r="E116" s="126">
        <v>238</v>
      </c>
      <c r="F116" s="89">
        <f>E116*(1-8%)</f>
        <v>218.96</v>
      </c>
      <c r="G116" s="89">
        <f t="shared" si="9"/>
        <v>209.44</v>
      </c>
      <c r="H116" s="89">
        <f t="shared" si="10"/>
        <v>185.64000000000001</v>
      </c>
      <c r="I116" s="89">
        <f t="shared" si="11"/>
        <v>180.88</v>
      </c>
      <c r="J116" s="89">
        <f t="shared" si="12"/>
        <v>176.12</v>
      </c>
      <c r="K116" s="89">
        <f t="shared" si="13"/>
        <v>168.98</v>
      </c>
      <c r="L116" s="94" t="s">
        <v>2</v>
      </c>
      <c r="M116" s="87"/>
      <c r="N116" s="91">
        <f t="shared" si="16"/>
        <v>0</v>
      </c>
      <c r="O116" s="43"/>
      <c r="P116" s="17"/>
    </row>
    <row r="117" spans="1:16" s="13" customFormat="1" ht="15">
      <c r="A117" s="17"/>
      <c r="B117" s="244">
        <v>3</v>
      </c>
      <c r="C117" s="149" t="s">
        <v>53</v>
      </c>
      <c r="D117" s="156">
        <v>16</v>
      </c>
      <c r="E117" s="126">
        <v>238</v>
      </c>
      <c r="F117" s="93">
        <f>E117*(1-8%)</f>
        <v>218.96</v>
      </c>
      <c r="G117" s="89">
        <f t="shared" si="9"/>
        <v>209.44</v>
      </c>
      <c r="H117" s="93">
        <f t="shared" si="10"/>
        <v>185.64000000000001</v>
      </c>
      <c r="I117" s="93">
        <f t="shared" si="11"/>
        <v>180.88</v>
      </c>
      <c r="J117" s="93">
        <f t="shared" si="12"/>
        <v>176.12</v>
      </c>
      <c r="K117" s="93">
        <f t="shared" si="13"/>
        <v>168.98</v>
      </c>
      <c r="L117" s="94" t="s">
        <v>2</v>
      </c>
      <c r="M117" s="87"/>
      <c r="N117" s="91">
        <f t="shared" si="16"/>
        <v>0</v>
      </c>
      <c r="O117" s="43"/>
      <c r="P117" s="17"/>
    </row>
    <row r="118" spans="1:16" s="13" customFormat="1" ht="15.75" thickBot="1">
      <c r="A118" s="17"/>
      <c r="B118" s="244">
        <v>4</v>
      </c>
      <c r="C118" s="149" t="s">
        <v>52</v>
      </c>
      <c r="D118" s="156">
        <v>16</v>
      </c>
      <c r="E118" s="126">
        <v>238</v>
      </c>
      <c r="F118" s="89">
        <f>E118*(1-8%)</f>
        <v>218.96</v>
      </c>
      <c r="G118" s="89">
        <f t="shared" si="9"/>
        <v>209.44</v>
      </c>
      <c r="H118" s="89">
        <f t="shared" si="10"/>
        <v>185.64000000000001</v>
      </c>
      <c r="I118" s="89">
        <f t="shared" si="11"/>
        <v>180.88</v>
      </c>
      <c r="J118" s="89">
        <f t="shared" si="12"/>
        <v>176.12</v>
      </c>
      <c r="K118" s="89">
        <f t="shared" si="13"/>
        <v>168.98</v>
      </c>
      <c r="L118" s="94" t="s">
        <v>2</v>
      </c>
      <c r="M118" s="87"/>
      <c r="N118" s="91">
        <f t="shared" si="16"/>
        <v>0</v>
      </c>
      <c r="O118" s="43"/>
      <c r="P118" s="17"/>
    </row>
    <row r="119" spans="1:16" s="13" customFormat="1" ht="15">
      <c r="A119" s="17"/>
      <c r="B119" s="248" t="s">
        <v>81</v>
      </c>
      <c r="C119" s="103"/>
      <c r="D119" s="151"/>
      <c r="E119" s="126"/>
      <c r="F119" s="93"/>
      <c r="G119" s="89"/>
      <c r="H119" s="93"/>
      <c r="I119" s="93"/>
      <c r="J119" s="93"/>
      <c r="K119" s="93"/>
      <c r="L119" s="152"/>
      <c r="M119" s="153"/>
      <c r="N119" s="91">
        <f t="shared" si="16"/>
        <v>0</v>
      </c>
      <c r="O119" s="43"/>
      <c r="P119" s="17"/>
    </row>
    <row r="120" spans="1:16" s="13" customFormat="1" ht="15">
      <c r="A120" s="17"/>
      <c r="B120" s="244">
        <v>1</v>
      </c>
      <c r="C120" s="149" t="s">
        <v>56</v>
      </c>
      <c r="D120" s="156">
        <v>25</v>
      </c>
      <c r="E120" s="126">
        <v>85</v>
      </c>
      <c r="F120" s="89">
        <f>E120*(1-8%)</f>
        <v>78.2</v>
      </c>
      <c r="G120" s="89">
        <f t="shared" si="9"/>
        <v>74.8</v>
      </c>
      <c r="H120" s="89">
        <f t="shared" si="10"/>
        <v>66.3</v>
      </c>
      <c r="I120" s="89">
        <f t="shared" si="11"/>
        <v>64.599999999999994</v>
      </c>
      <c r="J120" s="89">
        <f t="shared" si="12"/>
        <v>62.9</v>
      </c>
      <c r="K120" s="89">
        <f t="shared" si="13"/>
        <v>60.349999999999994</v>
      </c>
      <c r="L120" s="94" t="s">
        <v>2</v>
      </c>
      <c r="M120" s="87"/>
      <c r="N120" s="91">
        <f t="shared" si="16"/>
        <v>0</v>
      </c>
      <c r="O120" s="43"/>
      <c r="P120" s="17"/>
    </row>
    <row r="121" spans="1:16" s="13" customFormat="1" ht="15">
      <c r="A121" s="17"/>
      <c r="B121" s="244">
        <v>2</v>
      </c>
      <c r="C121" s="149" t="s">
        <v>57</v>
      </c>
      <c r="D121" s="156">
        <v>25</v>
      </c>
      <c r="E121" s="126">
        <v>85</v>
      </c>
      <c r="F121" s="93">
        <f>E121*(1-8%)</f>
        <v>78.2</v>
      </c>
      <c r="G121" s="89">
        <f t="shared" si="9"/>
        <v>74.8</v>
      </c>
      <c r="H121" s="93">
        <f t="shared" si="10"/>
        <v>66.3</v>
      </c>
      <c r="I121" s="93">
        <f t="shared" si="11"/>
        <v>64.599999999999994</v>
      </c>
      <c r="J121" s="93">
        <f t="shared" si="12"/>
        <v>62.9</v>
      </c>
      <c r="K121" s="93">
        <f t="shared" si="13"/>
        <v>60.349999999999994</v>
      </c>
      <c r="L121" s="94" t="s">
        <v>2</v>
      </c>
      <c r="M121" s="87"/>
      <c r="N121" s="91">
        <f t="shared" si="16"/>
        <v>0</v>
      </c>
      <c r="O121" s="43"/>
      <c r="P121" s="17"/>
    </row>
    <row r="122" spans="1:16" s="13" customFormat="1" ht="15">
      <c r="A122" s="17"/>
      <c r="B122" s="244">
        <v>3</v>
      </c>
      <c r="C122" s="149" t="s">
        <v>58</v>
      </c>
      <c r="D122" s="156">
        <v>25</v>
      </c>
      <c r="E122" s="126">
        <v>85</v>
      </c>
      <c r="F122" s="89">
        <f>E122*(1-8%)</f>
        <v>78.2</v>
      </c>
      <c r="G122" s="89">
        <f t="shared" si="9"/>
        <v>74.8</v>
      </c>
      <c r="H122" s="89">
        <f t="shared" si="10"/>
        <v>66.3</v>
      </c>
      <c r="I122" s="89">
        <f t="shared" si="11"/>
        <v>64.599999999999994</v>
      </c>
      <c r="J122" s="89">
        <f t="shared" si="12"/>
        <v>62.9</v>
      </c>
      <c r="K122" s="89">
        <f t="shared" si="13"/>
        <v>60.349999999999994</v>
      </c>
      <c r="L122" s="94" t="s">
        <v>2</v>
      </c>
      <c r="M122" s="87"/>
      <c r="N122" s="91">
        <f t="shared" si="16"/>
        <v>0</v>
      </c>
      <c r="O122" s="43"/>
      <c r="P122" s="17"/>
    </row>
    <row r="123" spans="1:16" s="13" customFormat="1" ht="15.75" thickBot="1">
      <c r="A123" s="17"/>
      <c r="B123" s="244">
        <v>4</v>
      </c>
      <c r="C123" s="149" t="s">
        <v>59</v>
      </c>
      <c r="D123" s="156">
        <v>25</v>
      </c>
      <c r="E123" s="126">
        <v>85</v>
      </c>
      <c r="F123" s="93">
        <f>E123*(1-8%)</f>
        <v>78.2</v>
      </c>
      <c r="G123" s="89">
        <f t="shared" si="9"/>
        <v>74.8</v>
      </c>
      <c r="H123" s="93">
        <f t="shared" si="10"/>
        <v>66.3</v>
      </c>
      <c r="I123" s="93">
        <f t="shared" si="11"/>
        <v>64.599999999999994</v>
      </c>
      <c r="J123" s="93">
        <f t="shared" si="12"/>
        <v>62.9</v>
      </c>
      <c r="K123" s="93">
        <f t="shared" si="13"/>
        <v>60.349999999999994</v>
      </c>
      <c r="L123" s="94" t="s">
        <v>2</v>
      </c>
      <c r="M123" s="87"/>
      <c r="N123" s="91">
        <f t="shared" si="16"/>
        <v>0</v>
      </c>
      <c r="O123" s="43"/>
      <c r="P123" s="17"/>
    </row>
    <row r="124" spans="1:16" s="13" customFormat="1" ht="12.75" customHeight="1">
      <c r="A124" s="17"/>
      <c r="B124" s="248" t="s">
        <v>128</v>
      </c>
      <c r="C124" s="103"/>
      <c r="D124" s="151"/>
      <c r="E124" s="126"/>
      <c r="F124" s="89"/>
      <c r="G124" s="89"/>
      <c r="H124" s="89"/>
      <c r="I124" s="89"/>
      <c r="J124" s="89"/>
      <c r="K124" s="89"/>
      <c r="L124" s="152"/>
      <c r="M124" s="153"/>
      <c r="N124" s="91">
        <f t="shared" si="16"/>
        <v>0</v>
      </c>
      <c r="O124" s="43"/>
      <c r="P124" s="17"/>
    </row>
    <row r="125" spans="1:16" s="13" customFormat="1" ht="15">
      <c r="A125" s="17"/>
      <c r="B125" s="244">
        <v>1</v>
      </c>
      <c r="C125" s="149" t="s">
        <v>105</v>
      </c>
      <c r="D125" s="156">
        <v>10</v>
      </c>
      <c r="E125" s="126">
        <v>129</v>
      </c>
      <c r="F125" s="93">
        <f t="shared" ref="F125:F130" si="18">E125*(1-8%)</f>
        <v>118.68</v>
      </c>
      <c r="G125" s="89">
        <f t="shared" si="9"/>
        <v>113.52</v>
      </c>
      <c r="H125" s="93">
        <f t="shared" si="10"/>
        <v>100.62</v>
      </c>
      <c r="I125" s="93">
        <f t="shared" si="11"/>
        <v>98.04</v>
      </c>
      <c r="J125" s="93">
        <f t="shared" si="12"/>
        <v>95.46</v>
      </c>
      <c r="K125" s="93">
        <f t="shared" si="13"/>
        <v>91.589999999999989</v>
      </c>
      <c r="L125" s="94" t="s">
        <v>3</v>
      </c>
      <c r="M125" s="87"/>
      <c r="N125" s="91">
        <f t="shared" si="16"/>
        <v>0</v>
      </c>
      <c r="O125" s="43"/>
      <c r="P125" s="17"/>
    </row>
    <row r="126" spans="1:16" s="13" customFormat="1" ht="15">
      <c r="A126" s="17"/>
      <c r="B126" s="244">
        <v>2</v>
      </c>
      <c r="C126" s="149" t="s">
        <v>106</v>
      </c>
      <c r="D126" s="156">
        <v>10</v>
      </c>
      <c r="E126" s="126">
        <v>88</v>
      </c>
      <c r="F126" s="89">
        <f t="shared" si="18"/>
        <v>80.960000000000008</v>
      </c>
      <c r="G126" s="89">
        <f t="shared" si="9"/>
        <v>77.44</v>
      </c>
      <c r="H126" s="89">
        <f t="shared" si="10"/>
        <v>68.64</v>
      </c>
      <c r="I126" s="89">
        <f t="shared" si="11"/>
        <v>66.88</v>
      </c>
      <c r="J126" s="89">
        <f t="shared" si="12"/>
        <v>65.12</v>
      </c>
      <c r="K126" s="89">
        <f t="shared" si="13"/>
        <v>62.48</v>
      </c>
      <c r="L126" s="94" t="s">
        <v>107</v>
      </c>
      <c r="M126" s="87"/>
      <c r="N126" s="91">
        <f t="shared" si="16"/>
        <v>0</v>
      </c>
      <c r="O126" s="43"/>
      <c r="P126" s="17"/>
    </row>
    <row r="127" spans="1:16" s="13" customFormat="1" ht="15">
      <c r="A127" s="17"/>
      <c r="B127" s="244">
        <v>3</v>
      </c>
      <c r="C127" s="149" t="s">
        <v>108</v>
      </c>
      <c r="D127" s="156">
        <v>10</v>
      </c>
      <c r="E127" s="126">
        <v>92</v>
      </c>
      <c r="F127" s="93">
        <f t="shared" si="18"/>
        <v>84.64</v>
      </c>
      <c r="G127" s="89">
        <f t="shared" si="9"/>
        <v>80.959999999999994</v>
      </c>
      <c r="H127" s="93">
        <f t="shared" si="10"/>
        <v>71.760000000000005</v>
      </c>
      <c r="I127" s="93">
        <f t="shared" si="11"/>
        <v>69.92</v>
      </c>
      <c r="J127" s="93">
        <f t="shared" si="12"/>
        <v>68.08</v>
      </c>
      <c r="K127" s="93">
        <f t="shared" si="13"/>
        <v>65.319999999999993</v>
      </c>
      <c r="L127" s="94" t="s">
        <v>107</v>
      </c>
      <c r="M127" s="87"/>
      <c r="N127" s="91">
        <f t="shared" si="16"/>
        <v>0</v>
      </c>
      <c r="O127" s="43"/>
      <c r="P127" s="17"/>
    </row>
    <row r="128" spans="1:16" s="13" customFormat="1" ht="15">
      <c r="A128" s="17"/>
      <c r="B128" s="244">
        <v>4</v>
      </c>
      <c r="C128" s="149" t="s">
        <v>109</v>
      </c>
      <c r="D128" s="156">
        <v>10</v>
      </c>
      <c r="E128" s="126">
        <v>88</v>
      </c>
      <c r="F128" s="89">
        <f t="shared" si="18"/>
        <v>80.960000000000008</v>
      </c>
      <c r="G128" s="89">
        <f t="shared" si="9"/>
        <v>77.44</v>
      </c>
      <c r="H128" s="89">
        <f t="shared" si="10"/>
        <v>68.64</v>
      </c>
      <c r="I128" s="89">
        <f t="shared" si="11"/>
        <v>66.88</v>
      </c>
      <c r="J128" s="89">
        <f t="shared" si="12"/>
        <v>65.12</v>
      </c>
      <c r="K128" s="89">
        <f t="shared" si="13"/>
        <v>62.48</v>
      </c>
      <c r="L128" s="94" t="s">
        <v>107</v>
      </c>
      <c r="M128" s="87"/>
      <c r="N128" s="91">
        <f t="shared" si="16"/>
        <v>0</v>
      </c>
      <c r="O128" s="43"/>
      <c r="P128" s="17"/>
    </row>
    <row r="129" spans="1:16" s="13" customFormat="1" ht="15">
      <c r="A129" s="17"/>
      <c r="B129" s="244">
        <v>5</v>
      </c>
      <c r="C129" s="149" t="s">
        <v>172</v>
      </c>
      <c r="D129" s="156">
        <v>10</v>
      </c>
      <c r="E129" s="126">
        <v>331</v>
      </c>
      <c r="F129" s="93">
        <f t="shared" si="18"/>
        <v>304.52000000000004</v>
      </c>
      <c r="G129" s="89">
        <f t="shared" si="9"/>
        <v>291.28000000000003</v>
      </c>
      <c r="H129" s="93">
        <f t="shared" si="10"/>
        <v>258.18</v>
      </c>
      <c r="I129" s="93">
        <f t="shared" si="11"/>
        <v>251.56</v>
      </c>
      <c r="J129" s="93">
        <f t="shared" si="12"/>
        <v>244.94</v>
      </c>
      <c r="K129" s="93">
        <f t="shared" si="13"/>
        <v>235.01</v>
      </c>
      <c r="L129" s="94" t="s">
        <v>110</v>
      </c>
      <c r="M129" s="87"/>
      <c r="N129" s="91">
        <f t="shared" si="16"/>
        <v>0</v>
      </c>
      <c r="O129" s="43"/>
      <c r="P129" s="17"/>
    </row>
    <row r="130" spans="1:16" s="13" customFormat="1" ht="15.75" thickBot="1">
      <c r="A130" s="17"/>
      <c r="B130" s="244">
        <v>6</v>
      </c>
      <c r="C130" s="149" t="s">
        <v>111</v>
      </c>
      <c r="D130" s="156">
        <v>10</v>
      </c>
      <c r="E130" s="126">
        <v>192</v>
      </c>
      <c r="F130" s="89">
        <f t="shared" si="18"/>
        <v>176.64000000000001</v>
      </c>
      <c r="G130" s="89">
        <f t="shared" si="9"/>
        <v>168.96</v>
      </c>
      <c r="H130" s="89">
        <f t="shared" si="10"/>
        <v>149.76</v>
      </c>
      <c r="I130" s="89">
        <f t="shared" si="11"/>
        <v>145.92000000000002</v>
      </c>
      <c r="J130" s="89">
        <f t="shared" si="12"/>
        <v>142.07999999999998</v>
      </c>
      <c r="K130" s="89">
        <f t="shared" si="13"/>
        <v>136.32</v>
      </c>
      <c r="L130" s="94" t="s">
        <v>3</v>
      </c>
      <c r="M130" s="96"/>
      <c r="N130" s="91">
        <f t="shared" ref="N130:N185" si="19">M130*E130</f>
        <v>0</v>
      </c>
      <c r="O130" s="43"/>
      <c r="P130" s="17"/>
    </row>
    <row r="131" spans="1:16" s="13" customFormat="1" ht="15">
      <c r="A131" s="17"/>
      <c r="B131" s="248" t="s">
        <v>129</v>
      </c>
      <c r="C131" s="103"/>
      <c r="D131" s="103"/>
      <c r="E131" s="126"/>
      <c r="F131" s="93"/>
      <c r="G131" s="89"/>
      <c r="H131" s="93"/>
      <c r="I131" s="93"/>
      <c r="J131" s="93"/>
      <c r="K131" s="93"/>
      <c r="L131" s="124"/>
      <c r="M131" s="125"/>
      <c r="N131" s="91">
        <f t="shared" si="19"/>
        <v>0</v>
      </c>
      <c r="O131" s="43"/>
      <c r="P131" s="17"/>
    </row>
    <row r="132" spans="1:16" s="13" customFormat="1" ht="15">
      <c r="A132" s="17"/>
      <c r="B132" s="244">
        <v>1</v>
      </c>
      <c r="C132" s="86" t="s">
        <v>130</v>
      </c>
      <c r="D132" s="87">
        <v>10</v>
      </c>
      <c r="E132" s="126">
        <v>108</v>
      </c>
      <c r="F132" s="89">
        <f>E132*(1-8%)</f>
        <v>99.36</v>
      </c>
      <c r="G132" s="89">
        <f t="shared" si="9"/>
        <v>95.04</v>
      </c>
      <c r="H132" s="89">
        <f t="shared" si="10"/>
        <v>84.240000000000009</v>
      </c>
      <c r="I132" s="89">
        <f t="shared" si="11"/>
        <v>82.08</v>
      </c>
      <c r="J132" s="89">
        <f t="shared" si="12"/>
        <v>79.92</v>
      </c>
      <c r="K132" s="89">
        <f t="shared" si="13"/>
        <v>76.679999999999993</v>
      </c>
      <c r="L132" s="94" t="s">
        <v>3</v>
      </c>
      <c r="M132" s="191"/>
      <c r="N132" s="91">
        <f t="shared" si="19"/>
        <v>0</v>
      </c>
      <c r="O132" s="43"/>
      <c r="P132" s="17"/>
    </row>
    <row r="133" spans="1:16" s="13" customFormat="1" ht="15">
      <c r="A133" s="17"/>
      <c r="B133" s="244">
        <v>2</v>
      </c>
      <c r="C133" s="192" t="s">
        <v>131</v>
      </c>
      <c r="D133" s="87">
        <v>10</v>
      </c>
      <c r="E133" s="126">
        <v>97</v>
      </c>
      <c r="F133" s="93">
        <f>E133*(1-8%)</f>
        <v>89.240000000000009</v>
      </c>
      <c r="G133" s="89">
        <f t="shared" si="9"/>
        <v>85.36</v>
      </c>
      <c r="H133" s="93">
        <f t="shared" si="10"/>
        <v>75.66</v>
      </c>
      <c r="I133" s="93">
        <f t="shared" si="11"/>
        <v>73.72</v>
      </c>
      <c r="J133" s="93">
        <f t="shared" si="12"/>
        <v>71.78</v>
      </c>
      <c r="K133" s="93">
        <f t="shared" si="13"/>
        <v>68.86999999999999</v>
      </c>
      <c r="L133" s="94" t="s">
        <v>3</v>
      </c>
      <c r="M133" s="191"/>
      <c r="N133" s="91">
        <f t="shared" si="19"/>
        <v>0</v>
      </c>
      <c r="O133" s="43"/>
      <c r="P133" s="17"/>
    </row>
    <row r="134" spans="1:16" s="13" customFormat="1" ht="15">
      <c r="A134" s="17"/>
      <c r="B134" s="244">
        <v>3</v>
      </c>
      <c r="C134" s="86" t="s">
        <v>132</v>
      </c>
      <c r="D134" s="87">
        <v>10</v>
      </c>
      <c r="E134" s="126">
        <v>108</v>
      </c>
      <c r="F134" s="89">
        <f>E134*(1-8%)</f>
        <v>99.36</v>
      </c>
      <c r="G134" s="89">
        <f t="shared" si="9"/>
        <v>95.04</v>
      </c>
      <c r="H134" s="89">
        <f t="shared" si="10"/>
        <v>84.240000000000009</v>
      </c>
      <c r="I134" s="89">
        <f t="shared" si="11"/>
        <v>82.08</v>
      </c>
      <c r="J134" s="89">
        <f t="shared" si="12"/>
        <v>79.92</v>
      </c>
      <c r="K134" s="89">
        <f t="shared" si="13"/>
        <v>76.679999999999993</v>
      </c>
      <c r="L134" s="94" t="s">
        <v>3</v>
      </c>
      <c r="M134" s="191"/>
      <c r="N134" s="91">
        <f t="shared" si="19"/>
        <v>0</v>
      </c>
      <c r="O134" s="43"/>
      <c r="P134" s="17"/>
    </row>
    <row r="135" spans="1:16" s="13" customFormat="1" ht="15.75" thickBot="1">
      <c r="A135" s="17"/>
      <c r="B135" s="244">
        <v>4</v>
      </c>
      <c r="C135" s="192" t="s">
        <v>133</v>
      </c>
      <c r="D135" s="87">
        <v>10</v>
      </c>
      <c r="E135" s="126">
        <v>97</v>
      </c>
      <c r="F135" s="93">
        <f>E135*(1-8%)</f>
        <v>89.240000000000009</v>
      </c>
      <c r="G135" s="89">
        <f t="shared" si="9"/>
        <v>85.36</v>
      </c>
      <c r="H135" s="93">
        <f t="shared" si="10"/>
        <v>75.66</v>
      </c>
      <c r="I135" s="93">
        <f t="shared" si="11"/>
        <v>73.72</v>
      </c>
      <c r="J135" s="93">
        <f t="shared" si="12"/>
        <v>71.78</v>
      </c>
      <c r="K135" s="93">
        <f t="shared" si="13"/>
        <v>68.86999999999999</v>
      </c>
      <c r="L135" s="94" t="s">
        <v>3</v>
      </c>
      <c r="M135" s="191"/>
      <c r="N135" s="91">
        <f t="shared" si="19"/>
        <v>0</v>
      </c>
      <c r="O135" s="43"/>
      <c r="P135" s="17"/>
    </row>
    <row r="136" spans="1:16" s="13" customFormat="1" ht="15">
      <c r="A136" s="17"/>
      <c r="B136" s="258" t="s">
        <v>134</v>
      </c>
      <c r="C136" s="193"/>
      <c r="D136" s="193"/>
      <c r="E136" s="126"/>
      <c r="F136" s="89"/>
      <c r="G136" s="89"/>
      <c r="H136" s="89"/>
      <c r="I136" s="89"/>
      <c r="J136" s="89"/>
      <c r="K136" s="89"/>
      <c r="L136" s="194"/>
      <c r="M136" s="195"/>
      <c r="N136" s="91">
        <f t="shared" si="19"/>
        <v>0</v>
      </c>
      <c r="O136" s="43"/>
      <c r="P136" s="17"/>
    </row>
    <row r="137" spans="1:16" s="13" customFormat="1" ht="15">
      <c r="A137" s="17"/>
      <c r="B137" s="259">
        <v>1</v>
      </c>
      <c r="C137" s="196" t="s">
        <v>97</v>
      </c>
      <c r="D137" s="197">
        <v>6</v>
      </c>
      <c r="E137" s="126">
        <v>398</v>
      </c>
      <c r="F137" s="93">
        <f>E137*(1-8%)</f>
        <v>366.16</v>
      </c>
      <c r="G137" s="89">
        <f t="shared" si="9"/>
        <v>350.24</v>
      </c>
      <c r="H137" s="93">
        <f t="shared" si="10"/>
        <v>310.44</v>
      </c>
      <c r="I137" s="93">
        <f t="shared" si="11"/>
        <v>302.48</v>
      </c>
      <c r="J137" s="93">
        <f t="shared" si="12"/>
        <v>294.52</v>
      </c>
      <c r="K137" s="93">
        <f t="shared" si="13"/>
        <v>282.58</v>
      </c>
      <c r="L137" s="198" t="s">
        <v>3</v>
      </c>
      <c r="M137" s="199"/>
      <c r="N137" s="91">
        <f t="shared" si="19"/>
        <v>0</v>
      </c>
      <c r="O137" s="43"/>
      <c r="P137" s="17"/>
    </row>
    <row r="138" spans="1:16" s="13" customFormat="1" ht="15">
      <c r="A138" s="17"/>
      <c r="B138" s="259">
        <v>2</v>
      </c>
      <c r="C138" s="196" t="s">
        <v>98</v>
      </c>
      <c r="D138" s="197">
        <v>6</v>
      </c>
      <c r="E138" s="126">
        <v>398</v>
      </c>
      <c r="F138" s="89">
        <f>E138*(1-8%)</f>
        <v>366.16</v>
      </c>
      <c r="G138" s="89">
        <f t="shared" si="9"/>
        <v>350.24</v>
      </c>
      <c r="H138" s="89">
        <f t="shared" si="10"/>
        <v>310.44</v>
      </c>
      <c r="I138" s="89">
        <f t="shared" si="11"/>
        <v>302.48</v>
      </c>
      <c r="J138" s="89">
        <f t="shared" si="12"/>
        <v>294.52</v>
      </c>
      <c r="K138" s="89">
        <f t="shared" si="13"/>
        <v>282.58</v>
      </c>
      <c r="L138" s="198" t="s">
        <v>3</v>
      </c>
      <c r="M138" s="199"/>
      <c r="N138" s="91">
        <f t="shared" si="19"/>
        <v>0</v>
      </c>
      <c r="O138" s="43"/>
      <c r="P138" s="17"/>
    </row>
    <row r="139" spans="1:16" s="13" customFormat="1" ht="15">
      <c r="A139" s="17"/>
      <c r="B139" s="259">
        <v>3</v>
      </c>
      <c r="C139" s="196" t="s">
        <v>99</v>
      </c>
      <c r="D139" s="197">
        <v>6</v>
      </c>
      <c r="E139" s="126">
        <v>398</v>
      </c>
      <c r="F139" s="93">
        <f>E139*(1-8%)</f>
        <v>366.16</v>
      </c>
      <c r="G139" s="89">
        <f t="shared" si="9"/>
        <v>350.24</v>
      </c>
      <c r="H139" s="93">
        <f t="shared" si="10"/>
        <v>310.44</v>
      </c>
      <c r="I139" s="93">
        <f t="shared" si="11"/>
        <v>302.48</v>
      </c>
      <c r="J139" s="93">
        <f t="shared" si="12"/>
        <v>294.52</v>
      </c>
      <c r="K139" s="93">
        <f t="shared" si="13"/>
        <v>282.58</v>
      </c>
      <c r="L139" s="198" t="s">
        <v>3</v>
      </c>
      <c r="M139" s="199"/>
      <c r="N139" s="91">
        <f t="shared" si="19"/>
        <v>0</v>
      </c>
      <c r="O139" s="43"/>
      <c r="P139" s="17"/>
    </row>
    <row r="140" spans="1:16" s="13" customFormat="1" ht="15.75" customHeight="1" thickBot="1">
      <c r="A140" s="17"/>
      <c r="B140" s="259">
        <v>4</v>
      </c>
      <c r="C140" s="196" t="s">
        <v>100</v>
      </c>
      <c r="D140" s="197">
        <v>6</v>
      </c>
      <c r="E140" s="126">
        <v>398</v>
      </c>
      <c r="F140" s="89">
        <f>E140*(1-8%)</f>
        <v>366.16</v>
      </c>
      <c r="G140" s="89">
        <f t="shared" si="9"/>
        <v>350.24</v>
      </c>
      <c r="H140" s="89">
        <f t="shared" si="10"/>
        <v>310.44</v>
      </c>
      <c r="I140" s="89">
        <f t="shared" si="11"/>
        <v>302.48</v>
      </c>
      <c r="J140" s="89">
        <f t="shared" si="12"/>
        <v>294.52</v>
      </c>
      <c r="K140" s="89">
        <f t="shared" si="13"/>
        <v>282.58</v>
      </c>
      <c r="L140" s="198" t="s">
        <v>3</v>
      </c>
      <c r="M140" s="199"/>
      <c r="N140" s="91">
        <f t="shared" si="19"/>
        <v>0</v>
      </c>
      <c r="O140" s="43"/>
      <c r="P140" s="17"/>
    </row>
    <row r="141" spans="1:16" s="13" customFormat="1" ht="15.75" customHeight="1">
      <c r="A141" s="17"/>
      <c r="B141" s="258" t="s">
        <v>135</v>
      </c>
      <c r="C141" s="193"/>
      <c r="D141" s="193"/>
      <c r="E141" s="126"/>
      <c r="F141" s="93"/>
      <c r="G141" s="89"/>
      <c r="H141" s="93"/>
      <c r="I141" s="93"/>
      <c r="J141" s="93"/>
      <c r="K141" s="93"/>
      <c r="L141" s="194"/>
      <c r="M141" s="195"/>
      <c r="N141" s="91">
        <f t="shared" si="19"/>
        <v>0</v>
      </c>
      <c r="O141" s="43"/>
      <c r="P141" s="17"/>
    </row>
    <row r="142" spans="1:16" s="13" customFormat="1" ht="15.75" customHeight="1">
      <c r="A142" s="17"/>
      <c r="B142" s="259">
        <v>1</v>
      </c>
      <c r="C142" s="196" t="s">
        <v>101</v>
      </c>
      <c r="D142" s="197">
        <v>6</v>
      </c>
      <c r="E142" s="126">
        <v>857</v>
      </c>
      <c r="F142" s="89">
        <f>E142*(1-8%)</f>
        <v>788.44</v>
      </c>
      <c r="G142" s="89">
        <f t="shared" ref="G142:G185" si="20">E142*(1-12%)</f>
        <v>754.16</v>
      </c>
      <c r="H142" s="89">
        <f t="shared" ref="H142:H185" si="21">E142*(1-22%)</f>
        <v>668.46</v>
      </c>
      <c r="I142" s="89">
        <f t="shared" ref="I142:I185" si="22">E142*(1-24%)</f>
        <v>651.32000000000005</v>
      </c>
      <c r="J142" s="89">
        <f t="shared" ref="J142:J185" si="23">E142*(1-26%)</f>
        <v>634.17999999999995</v>
      </c>
      <c r="K142" s="89">
        <f t="shared" ref="K142:K185" si="24">E142*(1-29%)</f>
        <v>608.46999999999991</v>
      </c>
      <c r="L142" s="94" t="s">
        <v>2</v>
      </c>
      <c r="M142" s="199"/>
      <c r="N142" s="91">
        <f t="shared" si="19"/>
        <v>0</v>
      </c>
      <c r="O142" s="43"/>
      <c r="P142" s="17"/>
    </row>
    <row r="143" spans="1:16" s="13" customFormat="1" ht="15">
      <c r="A143" s="17"/>
      <c r="B143" s="259">
        <v>2</v>
      </c>
      <c r="C143" s="196" t="s">
        <v>102</v>
      </c>
      <c r="D143" s="197">
        <v>6</v>
      </c>
      <c r="E143" s="126">
        <v>1097</v>
      </c>
      <c r="F143" s="93">
        <f>E143*(1-8%)</f>
        <v>1009.24</v>
      </c>
      <c r="G143" s="89">
        <f t="shared" si="20"/>
        <v>965.36</v>
      </c>
      <c r="H143" s="93">
        <f t="shared" si="21"/>
        <v>855.66000000000008</v>
      </c>
      <c r="I143" s="93">
        <f t="shared" si="22"/>
        <v>833.72</v>
      </c>
      <c r="J143" s="93">
        <f t="shared" si="23"/>
        <v>811.78</v>
      </c>
      <c r="K143" s="93">
        <f t="shared" si="24"/>
        <v>778.87</v>
      </c>
      <c r="L143" s="94" t="s">
        <v>5</v>
      </c>
      <c r="M143" s="199"/>
      <c r="N143" s="91">
        <f t="shared" si="19"/>
        <v>0</v>
      </c>
      <c r="O143" s="43"/>
      <c r="P143" s="17"/>
    </row>
    <row r="144" spans="1:16" s="13" customFormat="1" ht="15.75" thickBot="1">
      <c r="A144" s="17"/>
      <c r="B144" s="259">
        <v>3</v>
      </c>
      <c r="C144" s="196" t="s">
        <v>103</v>
      </c>
      <c r="D144" s="197">
        <v>16</v>
      </c>
      <c r="E144" s="126">
        <v>326</v>
      </c>
      <c r="F144" s="89">
        <f>E144*(1-8%)</f>
        <v>299.92</v>
      </c>
      <c r="G144" s="89">
        <f t="shared" si="20"/>
        <v>286.88</v>
      </c>
      <c r="H144" s="89">
        <f t="shared" si="21"/>
        <v>254.28</v>
      </c>
      <c r="I144" s="89">
        <f t="shared" si="22"/>
        <v>247.76</v>
      </c>
      <c r="J144" s="89">
        <f t="shared" si="23"/>
        <v>241.24</v>
      </c>
      <c r="K144" s="89">
        <f t="shared" si="24"/>
        <v>231.45999999999998</v>
      </c>
      <c r="L144" s="94" t="s">
        <v>2</v>
      </c>
      <c r="M144" s="200"/>
      <c r="N144" s="91">
        <f t="shared" si="19"/>
        <v>0</v>
      </c>
      <c r="O144" s="43"/>
      <c r="P144" s="17"/>
    </row>
    <row r="145" spans="1:16" s="13" customFormat="1" ht="36" customHeight="1">
      <c r="A145" s="17"/>
      <c r="B145" s="260" t="s">
        <v>137</v>
      </c>
      <c r="C145" s="201"/>
      <c r="D145" s="202"/>
      <c r="E145" s="126"/>
      <c r="F145" s="93"/>
      <c r="G145" s="89"/>
      <c r="H145" s="93"/>
      <c r="I145" s="93"/>
      <c r="J145" s="93"/>
      <c r="K145" s="93"/>
      <c r="L145" s="202"/>
      <c r="M145" s="203"/>
      <c r="N145" s="91">
        <f t="shared" si="19"/>
        <v>0</v>
      </c>
      <c r="O145" s="43"/>
      <c r="P145" s="17"/>
    </row>
    <row r="146" spans="1:16" s="13" customFormat="1" ht="27" customHeight="1">
      <c r="A146" s="17"/>
      <c r="B146" s="261">
        <v>1</v>
      </c>
      <c r="C146" s="204" t="s">
        <v>138</v>
      </c>
      <c r="D146" s="205">
        <v>12</v>
      </c>
      <c r="E146" s="126">
        <v>253</v>
      </c>
      <c r="F146" s="89">
        <f>E146*(1-8%)</f>
        <v>232.76000000000002</v>
      </c>
      <c r="G146" s="89">
        <f t="shared" si="20"/>
        <v>222.64000000000001</v>
      </c>
      <c r="H146" s="89">
        <f t="shared" si="21"/>
        <v>197.34</v>
      </c>
      <c r="I146" s="89">
        <f t="shared" si="22"/>
        <v>192.28</v>
      </c>
      <c r="J146" s="89">
        <f t="shared" si="23"/>
        <v>187.22</v>
      </c>
      <c r="K146" s="89">
        <f t="shared" si="24"/>
        <v>179.63</v>
      </c>
      <c r="L146" s="206" t="s">
        <v>2</v>
      </c>
      <c r="M146" s="199"/>
      <c r="N146" s="91">
        <f t="shared" si="19"/>
        <v>0</v>
      </c>
      <c r="O146" s="43"/>
      <c r="P146" s="17"/>
    </row>
    <row r="147" spans="1:16" s="13" customFormat="1" ht="29.25" customHeight="1" thickBot="1">
      <c r="A147" s="55"/>
      <c r="B147" s="262">
        <v>2</v>
      </c>
      <c r="C147" s="207" t="s">
        <v>139</v>
      </c>
      <c r="D147" s="205">
        <v>12</v>
      </c>
      <c r="E147" s="126">
        <v>352</v>
      </c>
      <c r="F147" s="93">
        <f>E147*(1-8%)</f>
        <v>323.84000000000003</v>
      </c>
      <c r="G147" s="89">
        <f t="shared" si="20"/>
        <v>309.76</v>
      </c>
      <c r="H147" s="93">
        <f t="shared" si="21"/>
        <v>274.56</v>
      </c>
      <c r="I147" s="93">
        <f t="shared" si="22"/>
        <v>267.52</v>
      </c>
      <c r="J147" s="93">
        <f t="shared" si="23"/>
        <v>260.48</v>
      </c>
      <c r="K147" s="93">
        <f t="shared" si="24"/>
        <v>249.92</v>
      </c>
      <c r="L147" s="206" t="s">
        <v>3</v>
      </c>
      <c r="M147" s="208"/>
      <c r="N147" s="91">
        <f t="shared" si="19"/>
        <v>0</v>
      </c>
      <c r="O147" s="43"/>
      <c r="P147" s="55"/>
    </row>
    <row r="148" spans="1:16" s="13" customFormat="1" ht="36.75" customHeight="1">
      <c r="A148" s="55"/>
      <c r="B148" s="263" t="s">
        <v>201</v>
      </c>
      <c r="C148" s="209"/>
      <c r="D148" s="209"/>
      <c r="E148" s="126"/>
      <c r="F148" s="89"/>
      <c r="G148" s="89"/>
      <c r="H148" s="89"/>
      <c r="I148" s="89"/>
      <c r="J148" s="89"/>
      <c r="K148" s="89"/>
      <c r="L148" s="209"/>
      <c r="M148" s="209"/>
      <c r="N148" s="91">
        <f t="shared" si="19"/>
        <v>0</v>
      </c>
      <c r="O148" s="56"/>
      <c r="P148" s="55"/>
    </row>
    <row r="149" spans="1:16" s="13" customFormat="1" ht="15">
      <c r="A149" s="17"/>
      <c r="B149" s="255">
        <v>1</v>
      </c>
      <c r="C149" s="210" t="s">
        <v>141</v>
      </c>
      <c r="D149" s="211">
        <v>18</v>
      </c>
      <c r="E149" s="126">
        <v>110</v>
      </c>
      <c r="F149" s="93">
        <f>E149*(1-8%)</f>
        <v>101.2</v>
      </c>
      <c r="G149" s="89">
        <f t="shared" si="20"/>
        <v>96.8</v>
      </c>
      <c r="H149" s="93">
        <f t="shared" si="21"/>
        <v>85.8</v>
      </c>
      <c r="I149" s="93">
        <f t="shared" si="22"/>
        <v>83.6</v>
      </c>
      <c r="J149" s="93">
        <f t="shared" si="23"/>
        <v>81.400000000000006</v>
      </c>
      <c r="K149" s="93">
        <f t="shared" si="24"/>
        <v>78.099999999999994</v>
      </c>
      <c r="L149" s="131" t="s">
        <v>107</v>
      </c>
      <c r="M149" s="199"/>
      <c r="N149" s="91">
        <f t="shared" si="19"/>
        <v>0</v>
      </c>
      <c r="O149" s="43"/>
      <c r="P149" s="17"/>
    </row>
    <row r="150" spans="1:16" s="13" customFormat="1" ht="15.75" thickBot="1">
      <c r="A150" s="17"/>
      <c r="B150" s="255">
        <v>2</v>
      </c>
      <c r="C150" s="210" t="s">
        <v>142</v>
      </c>
      <c r="D150" s="211">
        <v>18</v>
      </c>
      <c r="E150" s="126">
        <v>110</v>
      </c>
      <c r="F150" s="89">
        <f>E150*(1-8%)</f>
        <v>101.2</v>
      </c>
      <c r="G150" s="89">
        <f t="shared" si="20"/>
        <v>96.8</v>
      </c>
      <c r="H150" s="89">
        <f t="shared" si="21"/>
        <v>85.8</v>
      </c>
      <c r="I150" s="89">
        <f t="shared" si="22"/>
        <v>83.6</v>
      </c>
      <c r="J150" s="89">
        <f t="shared" si="23"/>
        <v>81.400000000000006</v>
      </c>
      <c r="K150" s="89">
        <f t="shared" si="24"/>
        <v>78.099999999999994</v>
      </c>
      <c r="L150" s="131" t="s">
        <v>107</v>
      </c>
      <c r="M150" s="199"/>
      <c r="N150" s="91">
        <f t="shared" si="19"/>
        <v>0</v>
      </c>
      <c r="O150" s="43"/>
      <c r="P150" s="17"/>
    </row>
    <row r="151" spans="1:16" s="13" customFormat="1" ht="28.5" customHeight="1">
      <c r="A151" s="17"/>
      <c r="B151" s="264" t="s">
        <v>143</v>
      </c>
      <c r="C151" s="209"/>
      <c r="D151" s="209"/>
      <c r="E151" s="212"/>
      <c r="F151" s="93"/>
      <c r="G151" s="89"/>
      <c r="H151" s="93"/>
      <c r="I151" s="93"/>
      <c r="J151" s="93"/>
      <c r="K151" s="93"/>
      <c r="L151" s="213"/>
      <c r="M151" s="209"/>
      <c r="N151" s="91">
        <f t="shared" si="19"/>
        <v>0</v>
      </c>
      <c r="O151" s="43"/>
      <c r="P151" s="17"/>
    </row>
    <row r="152" spans="1:16" s="13" customFormat="1" ht="15">
      <c r="A152" s="17"/>
      <c r="B152" s="255">
        <v>1</v>
      </c>
      <c r="C152" s="210" t="s">
        <v>144</v>
      </c>
      <c r="D152" s="211">
        <v>12</v>
      </c>
      <c r="E152" s="214">
        <v>190</v>
      </c>
      <c r="F152" s="89">
        <f>E152*(1-8%)</f>
        <v>174.8</v>
      </c>
      <c r="G152" s="89">
        <f t="shared" si="20"/>
        <v>167.2</v>
      </c>
      <c r="H152" s="89">
        <f t="shared" si="21"/>
        <v>148.20000000000002</v>
      </c>
      <c r="I152" s="89">
        <f t="shared" si="22"/>
        <v>144.4</v>
      </c>
      <c r="J152" s="89">
        <f t="shared" si="23"/>
        <v>140.6</v>
      </c>
      <c r="K152" s="189">
        <f t="shared" si="24"/>
        <v>134.9</v>
      </c>
      <c r="L152" s="87" t="s">
        <v>2</v>
      </c>
      <c r="M152" s="215"/>
      <c r="N152" s="91">
        <f t="shared" si="19"/>
        <v>0</v>
      </c>
      <c r="O152" s="43"/>
      <c r="P152" s="17"/>
    </row>
    <row r="153" spans="1:16" s="13" customFormat="1" ht="15.75" thickBot="1">
      <c r="A153" s="17"/>
      <c r="B153" s="255">
        <v>2</v>
      </c>
      <c r="C153" s="210" t="s">
        <v>145</v>
      </c>
      <c r="D153" s="211">
        <v>10</v>
      </c>
      <c r="E153" s="214">
        <v>152</v>
      </c>
      <c r="F153" s="93">
        <f>E153*(1-8%)</f>
        <v>139.84</v>
      </c>
      <c r="G153" s="89">
        <f t="shared" si="20"/>
        <v>133.76</v>
      </c>
      <c r="H153" s="93">
        <f t="shared" si="21"/>
        <v>118.56</v>
      </c>
      <c r="I153" s="93">
        <f t="shared" si="22"/>
        <v>115.52</v>
      </c>
      <c r="J153" s="93">
        <f t="shared" si="23"/>
        <v>112.48</v>
      </c>
      <c r="K153" s="91">
        <f t="shared" si="24"/>
        <v>107.91999999999999</v>
      </c>
      <c r="L153" s="87" t="s">
        <v>2</v>
      </c>
      <c r="M153" s="215"/>
      <c r="N153" s="91">
        <f t="shared" si="19"/>
        <v>0</v>
      </c>
      <c r="O153" s="43"/>
      <c r="P153" s="17"/>
    </row>
    <row r="154" spans="1:16" s="13" customFormat="1" ht="15">
      <c r="A154" s="17"/>
      <c r="B154" s="260" t="s">
        <v>202</v>
      </c>
      <c r="C154" s="216"/>
      <c r="D154" s="216"/>
      <c r="E154" s="279"/>
      <c r="F154" s="89"/>
      <c r="G154" s="89"/>
      <c r="H154" s="89"/>
      <c r="I154" s="89"/>
      <c r="J154" s="89"/>
      <c r="K154" s="189"/>
      <c r="L154" s="217"/>
      <c r="M154" s="218"/>
      <c r="N154" s="91">
        <f t="shared" si="19"/>
        <v>0</v>
      </c>
      <c r="O154" s="43"/>
      <c r="P154" s="17"/>
    </row>
    <row r="155" spans="1:16" s="13" customFormat="1" ht="15">
      <c r="A155" s="17"/>
      <c r="B155" s="261">
        <v>1</v>
      </c>
      <c r="C155" s="219" t="s">
        <v>161</v>
      </c>
      <c r="D155" s="220">
        <v>6</v>
      </c>
      <c r="E155" s="221">
        <v>640</v>
      </c>
      <c r="F155" s="93">
        <f t="shared" ref="F155:F185" si="25">E155*(1-8%)</f>
        <v>588.80000000000007</v>
      </c>
      <c r="G155" s="89">
        <f t="shared" si="20"/>
        <v>563.20000000000005</v>
      </c>
      <c r="H155" s="93">
        <f t="shared" si="21"/>
        <v>499.20000000000005</v>
      </c>
      <c r="I155" s="93">
        <f t="shared" si="22"/>
        <v>486.4</v>
      </c>
      <c r="J155" s="93">
        <f t="shared" si="23"/>
        <v>473.6</v>
      </c>
      <c r="K155" s="91">
        <f t="shared" si="24"/>
        <v>454.4</v>
      </c>
      <c r="L155" s="87" t="s">
        <v>3</v>
      </c>
      <c r="M155" s="222"/>
      <c r="N155" s="91">
        <f t="shared" si="19"/>
        <v>0</v>
      </c>
      <c r="O155" s="43"/>
      <c r="P155" s="17"/>
    </row>
    <row r="156" spans="1:16" s="13" customFormat="1" ht="15">
      <c r="A156" s="17"/>
      <c r="B156" s="261">
        <v>2</v>
      </c>
      <c r="C156" s="219" t="s">
        <v>162</v>
      </c>
      <c r="D156" s="220">
        <v>6</v>
      </c>
      <c r="E156" s="221">
        <v>640</v>
      </c>
      <c r="F156" s="89">
        <f t="shared" si="25"/>
        <v>588.80000000000007</v>
      </c>
      <c r="G156" s="89">
        <f t="shared" si="20"/>
        <v>563.20000000000005</v>
      </c>
      <c r="H156" s="89">
        <f t="shared" si="21"/>
        <v>499.20000000000005</v>
      </c>
      <c r="I156" s="89">
        <f t="shared" si="22"/>
        <v>486.4</v>
      </c>
      <c r="J156" s="89">
        <f t="shared" si="23"/>
        <v>473.6</v>
      </c>
      <c r="K156" s="189">
        <f t="shared" si="24"/>
        <v>454.4</v>
      </c>
      <c r="L156" s="87" t="s">
        <v>3</v>
      </c>
      <c r="M156" s="223"/>
      <c r="N156" s="91">
        <f t="shared" si="19"/>
        <v>0</v>
      </c>
      <c r="O156" s="43"/>
      <c r="P156" s="17"/>
    </row>
    <row r="157" spans="1:16" s="13" customFormat="1" ht="15.75" thickBot="1">
      <c r="A157" s="17"/>
      <c r="B157" s="261">
        <v>3</v>
      </c>
      <c r="C157" s="219" t="s">
        <v>163</v>
      </c>
      <c r="D157" s="220">
        <v>6</v>
      </c>
      <c r="E157" s="221">
        <v>640</v>
      </c>
      <c r="F157" s="93">
        <f t="shared" si="25"/>
        <v>588.80000000000007</v>
      </c>
      <c r="G157" s="89">
        <f t="shared" si="20"/>
        <v>563.20000000000005</v>
      </c>
      <c r="H157" s="93">
        <f t="shared" si="21"/>
        <v>499.20000000000005</v>
      </c>
      <c r="I157" s="93">
        <f t="shared" si="22"/>
        <v>486.4</v>
      </c>
      <c r="J157" s="93">
        <f t="shared" si="23"/>
        <v>473.6</v>
      </c>
      <c r="K157" s="91">
        <f t="shared" si="24"/>
        <v>454.4</v>
      </c>
      <c r="L157" s="87" t="s">
        <v>3</v>
      </c>
      <c r="M157" s="223"/>
      <c r="N157" s="91">
        <f t="shared" si="19"/>
        <v>0</v>
      </c>
      <c r="O157" s="43"/>
      <c r="P157" s="17"/>
    </row>
    <row r="158" spans="1:16" s="13" customFormat="1" ht="15">
      <c r="A158" s="17"/>
      <c r="B158" s="260" t="s">
        <v>203</v>
      </c>
      <c r="C158" s="216"/>
      <c r="D158" s="216"/>
      <c r="E158" s="280"/>
      <c r="F158" s="89"/>
      <c r="G158" s="89"/>
      <c r="H158" s="89"/>
      <c r="I158" s="89"/>
      <c r="J158" s="89"/>
      <c r="K158" s="189"/>
      <c r="L158" s="224"/>
      <c r="M158" s="225"/>
      <c r="N158" s="91">
        <f t="shared" si="19"/>
        <v>0</v>
      </c>
      <c r="O158" s="43"/>
      <c r="P158" s="17"/>
    </row>
    <row r="159" spans="1:16" s="13" customFormat="1" ht="15">
      <c r="A159" s="17"/>
      <c r="B159" s="261">
        <v>1</v>
      </c>
      <c r="C159" s="219" t="s">
        <v>164</v>
      </c>
      <c r="D159" s="220">
        <v>10</v>
      </c>
      <c r="E159" s="221">
        <v>250</v>
      </c>
      <c r="F159" s="93">
        <f>E159*(1-8%)</f>
        <v>230</v>
      </c>
      <c r="G159" s="89">
        <f t="shared" si="20"/>
        <v>220</v>
      </c>
      <c r="H159" s="93">
        <f t="shared" si="21"/>
        <v>195</v>
      </c>
      <c r="I159" s="93">
        <f t="shared" si="22"/>
        <v>190</v>
      </c>
      <c r="J159" s="93">
        <f t="shared" si="23"/>
        <v>185</v>
      </c>
      <c r="K159" s="91">
        <f t="shared" si="24"/>
        <v>177.5</v>
      </c>
      <c r="L159" s="205" t="s">
        <v>3</v>
      </c>
      <c r="M159" s="223"/>
      <c r="N159" s="91">
        <f t="shared" si="19"/>
        <v>0</v>
      </c>
      <c r="O159" s="43"/>
      <c r="P159" s="17"/>
    </row>
    <row r="160" spans="1:16" s="13" customFormat="1" ht="17.45" customHeight="1">
      <c r="A160" s="17"/>
      <c r="B160" s="261">
        <v>2</v>
      </c>
      <c r="C160" s="219" t="s">
        <v>165</v>
      </c>
      <c r="D160" s="220">
        <v>10</v>
      </c>
      <c r="E160" s="221">
        <v>250</v>
      </c>
      <c r="F160" s="89">
        <f t="shared" si="25"/>
        <v>230</v>
      </c>
      <c r="G160" s="89">
        <f t="shared" si="20"/>
        <v>220</v>
      </c>
      <c r="H160" s="89">
        <f t="shared" si="21"/>
        <v>195</v>
      </c>
      <c r="I160" s="89">
        <f t="shared" si="22"/>
        <v>190</v>
      </c>
      <c r="J160" s="89">
        <f t="shared" si="23"/>
        <v>185</v>
      </c>
      <c r="K160" s="189">
        <f t="shared" si="24"/>
        <v>177.5</v>
      </c>
      <c r="L160" s="205" t="s">
        <v>3</v>
      </c>
      <c r="M160" s="223"/>
      <c r="N160" s="91">
        <f t="shared" si="19"/>
        <v>0</v>
      </c>
      <c r="O160" s="57"/>
      <c r="P160" s="58"/>
    </row>
    <row r="161" spans="1:16" s="13" customFormat="1" ht="20.45" customHeight="1">
      <c r="A161" s="17"/>
      <c r="B161" s="261">
        <v>3</v>
      </c>
      <c r="C161" s="219" t="s">
        <v>166</v>
      </c>
      <c r="D161" s="220">
        <v>10</v>
      </c>
      <c r="E161" s="221">
        <v>250</v>
      </c>
      <c r="F161" s="93">
        <f t="shared" si="25"/>
        <v>230</v>
      </c>
      <c r="G161" s="89">
        <f t="shared" si="20"/>
        <v>220</v>
      </c>
      <c r="H161" s="93">
        <f t="shared" si="21"/>
        <v>195</v>
      </c>
      <c r="I161" s="93">
        <f t="shared" si="22"/>
        <v>190</v>
      </c>
      <c r="J161" s="93">
        <f t="shared" si="23"/>
        <v>185</v>
      </c>
      <c r="K161" s="91">
        <f>E161*(1-29%)</f>
        <v>177.5</v>
      </c>
      <c r="L161" s="205" t="s">
        <v>3</v>
      </c>
      <c r="M161" s="223"/>
      <c r="N161" s="91">
        <f t="shared" si="19"/>
        <v>0</v>
      </c>
      <c r="O161" s="57"/>
      <c r="P161" s="58"/>
    </row>
    <row r="162" spans="1:16" s="13" customFormat="1" ht="15">
      <c r="A162" s="17"/>
      <c r="B162" s="261">
        <v>4</v>
      </c>
      <c r="C162" s="219" t="s">
        <v>167</v>
      </c>
      <c r="D162" s="220">
        <v>10</v>
      </c>
      <c r="E162" s="221">
        <v>250</v>
      </c>
      <c r="F162" s="89">
        <f t="shared" si="25"/>
        <v>230</v>
      </c>
      <c r="G162" s="89">
        <f t="shared" si="20"/>
        <v>220</v>
      </c>
      <c r="H162" s="89">
        <f t="shared" si="21"/>
        <v>195</v>
      </c>
      <c r="I162" s="93">
        <f t="shared" si="22"/>
        <v>190</v>
      </c>
      <c r="J162" s="89">
        <f t="shared" si="23"/>
        <v>185</v>
      </c>
      <c r="K162" s="189">
        <f t="shared" si="24"/>
        <v>177.5</v>
      </c>
      <c r="L162" s="205" t="s">
        <v>3</v>
      </c>
      <c r="M162" s="226"/>
      <c r="N162" s="91">
        <f t="shared" si="19"/>
        <v>0</v>
      </c>
      <c r="O162" s="43"/>
      <c r="P162" s="17"/>
    </row>
    <row r="163" spans="1:16" s="13" customFormat="1" ht="15">
      <c r="A163" s="17"/>
      <c r="B163" s="261">
        <v>5</v>
      </c>
      <c r="C163" s="219" t="s">
        <v>168</v>
      </c>
      <c r="D163" s="220">
        <v>10</v>
      </c>
      <c r="E163" s="221">
        <v>250</v>
      </c>
      <c r="F163" s="93">
        <f t="shared" si="25"/>
        <v>230</v>
      </c>
      <c r="G163" s="89">
        <f t="shared" si="20"/>
        <v>220</v>
      </c>
      <c r="H163" s="93">
        <f t="shared" si="21"/>
        <v>195</v>
      </c>
      <c r="I163" s="89">
        <f t="shared" si="22"/>
        <v>190</v>
      </c>
      <c r="J163" s="93">
        <f t="shared" si="23"/>
        <v>185</v>
      </c>
      <c r="K163" s="91">
        <f t="shared" si="24"/>
        <v>177.5</v>
      </c>
      <c r="L163" s="205" t="s">
        <v>3</v>
      </c>
      <c r="M163" s="226"/>
      <c r="N163" s="91">
        <f t="shared" si="19"/>
        <v>0</v>
      </c>
      <c r="O163" s="43"/>
      <c r="P163" s="17"/>
    </row>
    <row r="164" spans="1:16" s="13" customFormat="1" ht="15">
      <c r="A164" s="17"/>
      <c r="B164" s="261">
        <v>6</v>
      </c>
      <c r="C164" s="219" t="s">
        <v>169</v>
      </c>
      <c r="D164" s="220">
        <v>10</v>
      </c>
      <c r="E164" s="221">
        <v>250</v>
      </c>
      <c r="F164" s="89">
        <f t="shared" si="25"/>
        <v>230</v>
      </c>
      <c r="G164" s="89">
        <f t="shared" si="20"/>
        <v>220</v>
      </c>
      <c r="H164" s="89">
        <f t="shared" si="21"/>
        <v>195</v>
      </c>
      <c r="I164" s="93">
        <f t="shared" si="22"/>
        <v>190</v>
      </c>
      <c r="J164" s="89">
        <f t="shared" si="23"/>
        <v>185</v>
      </c>
      <c r="K164" s="189">
        <f t="shared" si="24"/>
        <v>177.5</v>
      </c>
      <c r="L164" s="205" t="s">
        <v>3</v>
      </c>
      <c r="M164" s="226"/>
      <c r="N164" s="91">
        <f t="shared" si="19"/>
        <v>0</v>
      </c>
      <c r="O164" s="43"/>
      <c r="P164" s="17"/>
    </row>
    <row r="165" spans="1:16" s="13" customFormat="1" ht="15">
      <c r="A165" s="17"/>
      <c r="B165" s="261">
        <v>7</v>
      </c>
      <c r="C165" s="219" t="s">
        <v>170</v>
      </c>
      <c r="D165" s="220">
        <v>10</v>
      </c>
      <c r="E165" s="221">
        <v>250</v>
      </c>
      <c r="F165" s="93">
        <f t="shared" si="25"/>
        <v>230</v>
      </c>
      <c r="G165" s="89">
        <f t="shared" si="20"/>
        <v>220</v>
      </c>
      <c r="H165" s="93">
        <f t="shared" si="21"/>
        <v>195</v>
      </c>
      <c r="I165" s="93">
        <f t="shared" si="22"/>
        <v>190</v>
      </c>
      <c r="J165" s="93">
        <f t="shared" si="23"/>
        <v>185</v>
      </c>
      <c r="K165" s="91">
        <f t="shared" si="24"/>
        <v>177.5</v>
      </c>
      <c r="L165" s="205" t="s">
        <v>3</v>
      </c>
      <c r="M165" s="226"/>
      <c r="N165" s="91">
        <f t="shared" si="19"/>
        <v>0</v>
      </c>
      <c r="O165" s="43"/>
      <c r="P165" s="17"/>
    </row>
    <row r="166" spans="1:16" s="13" customFormat="1" ht="15">
      <c r="A166" s="17"/>
      <c r="B166" s="261">
        <v>8</v>
      </c>
      <c r="C166" s="219" t="s">
        <v>171</v>
      </c>
      <c r="D166" s="220">
        <v>10</v>
      </c>
      <c r="E166" s="221">
        <v>250</v>
      </c>
      <c r="F166" s="89">
        <f t="shared" si="25"/>
        <v>230</v>
      </c>
      <c r="G166" s="89">
        <f t="shared" si="20"/>
        <v>220</v>
      </c>
      <c r="H166" s="89">
        <f t="shared" si="21"/>
        <v>195</v>
      </c>
      <c r="I166" s="89">
        <f t="shared" si="22"/>
        <v>190</v>
      </c>
      <c r="J166" s="93">
        <f t="shared" si="23"/>
        <v>185</v>
      </c>
      <c r="K166" s="189">
        <f t="shared" si="24"/>
        <v>177.5</v>
      </c>
      <c r="L166" s="205" t="s">
        <v>3</v>
      </c>
      <c r="M166" s="226"/>
      <c r="N166" s="91">
        <f t="shared" si="19"/>
        <v>0</v>
      </c>
      <c r="O166" s="43"/>
      <c r="P166" s="17"/>
    </row>
    <row r="167" spans="1:16" s="13" customFormat="1" ht="15">
      <c r="A167" s="17"/>
      <c r="B167" s="265"/>
      <c r="C167" s="228" t="s">
        <v>196</v>
      </c>
      <c r="D167" s="227"/>
      <c r="E167" s="229"/>
      <c r="F167" s="89"/>
      <c r="G167" s="89"/>
      <c r="H167" s="93"/>
      <c r="I167" s="93"/>
      <c r="J167" s="89"/>
      <c r="K167" s="91"/>
      <c r="L167" s="227"/>
      <c r="M167" s="230"/>
      <c r="N167" s="91">
        <f t="shared" si="19"/>
        <v>0</v>
      </c>
      <c r="O167" s="43"/>
      <c r="P167" s="17"/>
    </row>
    <row r="168" spans="1:16" s="13" customFormat="1" ht="15">
      <c r="A168" s="17"/>
      <c r="B168" s="266"/>
      <c r="C168" s="232" t="s">
        <v>179</v>
      </c>
      <c r="D168" s="231"/>
      <c r="E168" s="233">
        <v>7144</v>
      </c>
      <c r="F168" s="93">
        <f t="shared" si="25"/>
        <v>6572.4800000000005</v>
      </c>
      <c r="G168" s="89">
        <f t="shared" si="20"/>
        <v>6286.72</v>
      </c>
      <c r="H168" s="89">
        <f t="shared" si="21"/>
        <v>5572.3200000000006</v>
      </c>
      <c r="I168" s="93">
        <f t="shared" si="22"/>
        <v>5429.4400000000005</v>
      </c>
      <c r="J168" s="93">
        <f t="shared" si="23"/>
        <v>5286.5599999999995</v>
      </c>
      <c r="K168" s="189">
        <f t="shared" si="24"/>
        <v>5072.24</v>
      </c>
      <c r="L168" s="205"/>
      <c r="M168" s="226"/>
      <c r="N168" s="91">
        <f t="shared" si="19"/>
        <v>0</v>
      </c>
      <c r="O168" s="43"/>
      <c r="P168" s="17"/>
    </row>
    <row r="169" spans="1:16" s="13" customFormat="1" ht="15">
      <c r="A169" s="17"/>
      <c r="B169" s="266"/>
      <c r="C169" s="232" t="s">
        <v>180</v>
      </c>
      <c r="D169" s="231"/>
      <c r="E169" s="233">
        <v>8277</v>
      </c>
      <c r="F169" s="89">
        <f t="shared" si="25"/>
        <v>7614.84</v>
      </c>
      <c r="G169" s="89">
        <f t="shared" si="20"/>
        <v>7283.76</v>
      </c>
      <c r="H169" s="93">
        <f t="shared" si="21"/>
        <v>6456.06</v>
      </c>
      <c r="I169" s="89">
        <f t="shared" si="22"/>
        <v>6290.52</v>
      </c>
      <c r="J169" s="93">
        <f t="shared" si="23"/>
        <v>6124.98</v>
      </c>
      <c r="K169" s="91">
        <f t="shared" si="24"/>
        <v>5876.67</v>
      </c>
      <c r="L169" s="205"/>
      <c r="M169" s="226"/>
      <c r="N169" s="91">
        <f t="shared" si="19"/>
        <v>0</v>
      </c>
      <c r="O169" s="43"/>
      <c r="P169" s="17"/>
    </row>
    <row r="170" spans="1:16" s="13" customFormat="1" ht="15">
      <c r="A170" s="17"/>
      <c r="B170" s="266"/>
      <c r="C170" s="232" t="s">
        <v>181</v>
      </c>
      <c r="D170" s="231"/>
      <c r="E170" s="233">
        <v>10222</v>
      </c>
      <c r="F170" s="89">
        <f t="shared" si="25"/>
        <v>9404.24</v>
      </c>
      <c r="G170" s="89">
        <f t="shared" si="20"/>
        <v>8995.36</v>
      </c>
      <c r="H170" s="89">
        <f t="shared" si="21"/>
        <v>7973.16</v>
      </c>
      <c r="I170" s="93">
        <f t="shared" si="22"/>
        <v>7768.72</v>
      </c>
      <c r="J170" s="89">
        <f t="shared" si="23"/>
        <v>7564.28</v>
      </c>
      <c r="K170" s="189">
        <f t="shared" si="24"/>
        <v>7257.62</v>
      </c>
      <c r="L170" s="205"/>
      <c r="M170" s="226"/>
      <c r="N170" s="91">
        <f t="shared" si="19"/>
        <v>0</v>
      </c>
      <c r="O170" s="43"/>
      <c r="P170" s="17"/>
    </row>
    <row r="171" spans="1:16" s="13" customFormat="1" ht="15">
      <c r="A171" s="17"/>
      <c r="B171" s="266"/>
      <c r="C171" s="232" t="s">
        <v>182</v>
      </c>
      <c r="D171" s="231"/>
      <c r="E171" s="233">
        <v>10526</v>
      </c>
      <c r="F171" s="93">
        <f t="shared" si="25"/>
        <v>9683.92</v>
      </c>
      <c r="G171" s="89">
        <f t="shared" si="20"/>
        <v>9262.8799999999992</v>
      </c>
      <c r="H171" s="93">
        <f t="shared" si="21"/>
        <v>8210.2800000000007</v>
      </c>
      <c r="I171" s="93">
        <f t="shared" si="22"/>
        <v>7999.76</v>
      </c>
      <c r="J171" s="93">
        <f t="shared" si="23"/>
        <v>7789.24</v>
      </c>
      <c r="K171" s="91">
        <f t="shared" si="24"/>
        <v>7473.46</v>
      </c>
      <c r="L171" s="205"/>
      <c r="M171" s="226"/>
      <c r="N171" s="91">
        <f t="shared" si="19"/>
        <v>0</v>
      </c>
      <c r="O171" s="43"/>
      <c r="P171" s="17"/>
    </row>
    <row r="172" spans="1:16" s="13" customFormat="1" ht="15">
      <c r="A172" s="17"/>
      <c r="B172" s="266"/>
      <c r="C172" s="232" t="s">
        <v>183</v>
      </c>
      <c r="D172" s="231"/>
      <c r="E172" s="233">
        <v>25793</v>
      </c>
      <c r="F172" s="89">
        <f t="shared" si="25"/>
        <v>23729.56</v>
      </c>
      <c r="G172" s="89">
        <f t="shared" si="20"/>
        <v>22697.84</v>
      </c>
      <c r="H172" s="89">
        <f t="shared" si="21"/>
        <v>20118.54</v>
      </c>
      <c r="I172" s="89">
        <f t="shared" si="22"/>
        <v>19602.68</v>
      </c>
      <c r="J172" s="93">
        <f t="shared" si="23"/>
        <v>19086.82</v>
      </c>
      <c r="K172" s="189">
        <f t="shared" si="24"/>
        <v>18313.03</v>
      </c>
      <c r="L172" s="205"/>
      <c r="M172" s="226"/>
      <c r="N172" s="91">
        <f t="shared" si="19"/>
        <v>0</v>
      </c>
      <c r="O172" s="43"/>
      <c r="P172" s="17"/>
    </row>
    <row r="173" spans="1:16" s="13" customFormat="1" ht="15">
      <c r="A173" s="17"/>
      <c r="B173" s="266"/>
      <c r="C173" s="232" t="s">
        <v>184</v>
      </c>
      <c r="D173" s="231"/>
      <c r="E173" s="233">
        <v>10747</v>
      </c>
      <c r="F173" s="89">
        <f t="shared" si="25"/>
        <v>9887.24</v>
      </c>
      <c r="G173" s="89">
        <f t="shared" si="20"/>
        <v>9457.36</v>
      </c>
      <c r="H173" s="93">
        <f t="shared" si="21"/>
        <v>8382.66</v>
      </c>
      <c r="I173" s="93">
        <f t="shared" si="22"/>
        <v>8167.72</v>
      </c>
      <c r="J173" s="89">
        <f t="shared" si="23"/>
        <v>7952.78</v>
      </c>
      <c r="K173" s="91">
        <f t="shared" si="24"/>
        <v>7630.37</v>
      </c>
      <c r="L173" s="205"/>
      <c r="M173" s="226"/>
      <c r="N173" s="91">
        <f t="shared" si="19"/>
        <v>0</v>
      </c>
      <c r="O173" s="43"/>
      <c r="P173" s="17"/>
    </row>
    <row r="174" spans="1:16" s="13" customFormat="1" ht="15">
      <c r="A174" s="17"/>
      <c r="B174" s="266"/>
      <c r="C174" s="232" t="s">
        <v>185</v>
      </c>
      <c r="D174" s="231"/>
      <c r="E174" s="233">
        <v>5235</v>
      </c>
      <c r="F174" s="93">
        <f t="shared" si="25"/>
        <v>4816.2</v>
      </c>
      <c r="G174" s="89">
        <f t="shared" si="20"/>
        <v>4606.8</v>
      </c>
      <c r="H174" s="89">
        <f t="shared" si="21"/>
        <v>4083.3</v>
      </c>
      <c r="I174" s="93">
        <f t="shared" si="22"/>
        <v>3978.6</v>
      </c>
      <c r="J174" s="93">
        <f t="shared" si="23"/>
        <v>3873.9</v>
      </c>
      <c r="K174" s="189">
        <f t="shared" si="24"/>
        <v>3716.85</v>
      </c>
      <c r="L174" s="205"/>
      <c r="M174" s="226"/>
      <c r="N174" s="91">
        <f t="shared" si="19"/>
        <v>0</v>
      </c>
      <c r="O174" s="43"/>
      <c r="P174" s="17"/>
    </row>
    <row r="175" spans="1:16" s="13" customFormat="1" ht="15">
      <c r="A175" s="17"/>
      <c r="B175" s="266"/>
      <c r="C175" s="234"/>
      <c r="D175" s="231"/>
      <c r="E175" s="233"/>
      <c r="F175" s="89"/>
      <c r="G175" s="89"/>
      <c r="H175" s="93"/>
      <c r="I175" s="89"/>
      <c r="J175" s="93"/>
      <c r="K175" s="91"/>
      <c r="L175" s="205"/>
      <c r="M175" s="226"/>
      <c r="N175" s="91">
        <f t="shared" si="19"/>
        <v>0</v>
      </c>
      <c r="O175" s="43"/>
      <c r="P175" s="17"/>
    </row>
    <row r="176" spans="1:16" s="13" customFormat="1" ht="15">
      <c r="A176" s="17"/>
      <c r="B176" s="266"/>
      <c r="C176" s="232" t="s">
        <v>186</v>
      </c>
      <c r="D176" s="231"/>
      <c r="E176" s="233">
        <v>3160</v>
      </c>
      <c r="F176" s="89">
        <f t="shared" si="25"/>
        <v>2907.2000000000003</v>
      </c>
      <c r="G176" s="89">
        <f t="shared" si="20"/>
        <v>2780.8</v>
      </c>
      <c r="H176" s="89">
        <f t="shared" si="21"/>
        <v>2464.8000000000002</v>
      </c>
      <c r="I176" s="93">
        <f t="shared" si="22"/>
        <v>2401.6</v>
      </c>
      <c r="J176" s="89">
        <f t="shared" si="23"/>
        <v>2338.4</v>
      </c>
      <c r="K176" s="189">
        <f t="shared" si="24"/>
        <v>2243.6</v>
      </c>
      <c r="L176" s="205"/>
      <c r="M176" s="226"/>
      <c r="N176" s="91">
        <f t="shared" si="19"/>
        <v>0</v>
      </c>
      <c r="O176" s="43"/>
      <c r="P176" s="17"/>
    </row>
    <row r="177" spans="1:16" s="13" customFormat="1" ht="15">
      <c r="A177" s="17"/>
      <c r="B177" s="266"/>
      <c r="C177" s="232" t="s">
        <v>187</v>
      </c>
      <c r="D177" s="231"/>
      <c r="E177" s="233">
        <v>36388</v>
      </c>
      <c r="F177" s="93">
        <f t="shared" si="25"/>
        <v>33476.959999999999</v>
      </c>
      <c r="G177" s="89">
        <f t="shared" si="20"/>
        <v>32021.439999999999</v>
      </c>
      <c r="H177" s="93">
        <f t="shared" si="21"/>
        <v>28382.639999999999</v>
      </c>
      <c r="I177" s="93">
        <f t="shared" si="22"/>
        <v>27654.880000000001</v>
      </c>
      <c r="J177" s="93">
        <f t="shared" si="23"/>
        <v>26927.119999999999</v>
      </c>
      <c r="K177" s="91">
        <f t="shared" si="24"/>
        <v>25835.48</v>
      </c>
      <c r="L177" s="205"/>
      <c r="M177" s="226"/>
      <c r="N177" s="91">
        <f t="shared" si="19"/>
        <v>0</v>
      </c>
      <c r="O177" s="43"/>
      <c r="P177" s="17"/>
    </row>
    <row r="178" spans="1:16" s="13" customFormat="1" ht="15">
      <c r="A178" s="17"/>
      <c r="B178" s="266"/>
      <c r="C178" s="232" t="s">
        <v>188</v>
      </c>
      <c r="D178" s="231"/>
      <c r="E178" s="233">
        <v>47880</v>
      </c>
      <c r="F178" s="89">
        <f t="shared" si="25"/>
        <v>44049.599999999999</v>
      </c>
      <c r="G178" s="89">
        <f t="shared" si="20"/>
        <v>42134.400000000001</v>
      </c>
      <c r="H178" s="89">
        <f t="shared" si="21"/>
        <v>37346.400000000001</v>
      </c>
      <c r="I178" s="89">
        <f t="shared" si="22"/>
        <v>36388.800000000003</v>
      </c>
      <c r="J178" s="93">
        <f t="shared" si="23"/>
        <v>35431.199999999997</v>
      </c>
      <c r="K178" s="189">
        <f t="shared" si="24"/>
        <v>33994.799999999996</v>
      </c>
      <c r="L178" s="205"/>
      <c r="M178" s="226"/>
      <c r="N178" s="91">
        <f t="shared" si="19"/>
        <v>0</v>
      </c>
      <c r="O178" s="43"/>
      <c r="P178" s="17"/>
    </row>
    <row r="179" spans="1:16" s="13" customFormat="1" ht="15">
      <c r="A179" s="17"/>
      <c r="B179" s="266"/>
      <c r="C179" s="232" t="s">
        <v>189</v>
      </c>
      <c r="D179" s="231"/>
      <c r="E179" s="233">
        <v>2736</v>
      </c>
      <c r="F179" s="89">
        <f t="shared" si="25"/>
        <v>2517.12</v>
      </c>
      <c r="G179" s="89">
        <f t="shared" si="20"/>
        <v>2407.6799999999998</v>
      </c>
      <c r="H179" s="93">
        <f t="shared" si="21"/>
        <v>2134.08</v>
      </c>
      <c r="I179" s="93">
        <f t="shared" si="22"/>
        <v>2079.36</v>
      </c>
      <c r="J179" s="89">
        <f t="shared" si="23"/>
        <v>2024.6399999999999</v>
      </c>
      <c r="K179" s="91">
        <f t="shared" si="24"/>
        <v>1942.56</v>
      </c>
      <c r="L179" s="205"/>
      <c r="M179" s="226"/>
      <c r="N179" s="91">
        <f t="shared" si="19"/>
        <v>0</v>
      </c>
      <c r="O179" s="43"/>
      <c r="P179" s="17"/>
    </row>
    <row r="180" spans="1:16" s="13" customFormat="1" ht="15">
      <c r="A180" s="17"/>
      <c r="B180" s="266"/>
      <c r="C180" s="232" t="s">
        <v>190</v>
      </c>
      <c r="D180" s="231"/>
      <c r="E180" s="233">
        <v>3447</v>
      </c>
      <c r="F180" s="93">
        <f t="shared" si="25"/>
        <v>3171.2400000000002</v>
      </c>
      <c r="G180" s="89">
        <f t="shared" si="20"/>
        <v>3033.36</v>
      </c>
      <c r="H180" s="89">
        <f t="shared" si="21"/>
        <v>2688.6600000000003</v>
      </c>
      <c r="I180" s="93">
        <f t="shared" si="22"/>
        <v>2619.7200000000003</v>
      </c>
      <c r="J180" s="93">
        <f t="shared" si="23"/>
        <v>2550.7799999999997</v>
      </c>
      <c r="K180" s="189">
        <f t="shared" si="24"/>
        <v>2447.37</v>
      </c>
      <c r="L180" s="205"/>
      <c r="M180" s="226"/>
      <c r="N180" s="91">
        <f t="shared" si="19"/>
        <v>0</v>
      </c>
      <c r="O180" s="43"/>
      <c r="P180" s="17"/>
    </row>
    <row r="181" spans="1:16" s="13" customFormat="1" ht="15">
      <c r="A181" s="17"/>
      <c r="B181" s="266"/>
      <c r="C181" s="232" t="s">
        <v>191</v>
      </c>
      <c r="D181" s="231"/>
      <c r="E181" s="233">
        <v>2682</v>
      </c>
      <c r="F181" s="89">
        <f t="shared" si="25"/>
        <v>2467.44</v>
      </c>
      <c r="G181" s="89">
        <f t="shared" si="20"/>
        <v>2360.16</v>
      </c>
      <c r="H181" s="93">
        <f t="shared" si="21"/>
        <v>2091.96</v>
      </c>
      <c r="I181" s="89">
        <f t="shared" si="22"/>
        <v>2038.32</v>
      </c>
      <c r="J181" s="93">
        <f t="shared" si="23"/>
        <v>1984.68</v>
      </c>
      <c r="K181" s="91">
        <f t="shared" si="24"/>
        <v>1904.2199999999998</v>
      </c>
      <c r="L181" s="205"/>
      <c r="M181" s="226"/>
      <c r="N181" s="91">
        <f t="shared" si="19"/>
        <v>0</v>
      </c>
      <c r="O181" s="43"/>
      <c r="P181" s="17"/>
    </row>
    <row r="182" spans="1:16" s="13" customFormat="1" ht="15">
      <c r="A182" s="17"/>
      <c r="B182" s="266"/>
      <c r="C182" s="232" t="s">
        <v>192</v>
      </c>
      <c r="D182" s="231"/>
      <c r="E182" s="233">
        <v>11638</v>
      </c>
      <c r="F182" s="89">
        <f t="shared" si="25"/>
        <v>10706.960000000001</v>
      </c>
      <c r="G182" s="89">
        <f t="shared" si="20"/>
        <v>10241.44</v>
      </c>
      <c r="H182" s="89">
        <f t="shared" si="21"/>
        <v>9077.64</v>
      </c>
      <c r="I182" s="93">
        <f t="shared" si="22"/>
        <v>8844.8799999999992</v>
      </c>
      <c r="J182" s="89">
        <f t="shared" si="23"/>
        <v>8612.1200000000008</v>
      </c>
      <c r="K182" s="189">
        <f t="shared" si="24"/>
        <v>8262.98</v>
      </c>
      <c r="L182" s="205"/>
      <c r="M182" s="226"/>
      <c r="N182" s="91">
        <f t="shared" si="19"/>
        <v>0</v>
      </c>
      <c r="O182" s="43"/>
      <c r="P182" s="17"/>
    </row>
    <row r="183" spans="1:16" s="13" customFormat="1" ht="15">
      <c r="A183" s="17"/>
      <c r="B183" s="266"/>
      <c r="C183" s="232" t="s">
        <v>193</v>
      </c>
      <c r="D183" s="231"/>
      <c r="E183" s="233">
        <v>3420</v>
      </c>
      <c r="F183" s="93">
        <f t="shared" si="25"/>
        <v>3146.4</v>
      </c>
      <c r="G183" s="89">
        <f t="shared" si="20"/>
        <v>3009.6</v>
      </c>
      <c r="H183" s="93">
        <f t="shared" si="21"/>
        <v>2667.6</v>
      </c>
      <c r="I183" s="93">
        <f t="shared" si="22"/>
        <v>2599.1999999999998</v>
      </c>
      <c r="J183" s="93">
        <f t="shared" si="23"/>
        <v>2530.8000000000002</v>
      </c>
      <c r="K183" s="91">
        <f t="shared" si="24"/>
        <v>2428.1999999999998</v>
      </c>
      <c r="L183" s="205"/>
      <c r="M183" s="226"/>
      <c r="N183" s="91">
        <f t="shared" si="19"/>
        <v>0</v>
      </c>
      <c r="O183" s="43"/>
      <c r="P183" s="17"/>
    </row>
    <row r="184" spans="1:16" s="13" customFormat="1" ht="15">
      <c r="A184" s="17"/>
      <c r="B184" s="266"/>
      <c r="C184" s="232" t="s">
        <v>194</v>
      </c>
      <c r="D184" s="231"/>
      <c r="E184" s="233">
        <v>4241</v>
      </c>
      <c r="F184" s="89">
        <f t="shared" si="25"/>
        <v>3901.7200000000003</v>
      </c>
      <c r="G184" s="89">
        <f t="shared" si="20"/>
        <v>3732.08</v>
      </c>
      <c r="H184" s="89">
        <f t="shared" si="21"/>
        <v>3307.98</v>
      </c>
      <c r="I184" s="89">
        <f t="shared" si="22"/>
        <v>3223.16</v>
      </c>
      <c r="J184" s="93">
        <f t="shared" si="23"/>
        <v>3138.34</v>
      </c>
      <c r="K184" s="189">
        <f t="shared" si="24"/>
        <v>3011.1099999999997</v>
      </c>
      <c r="L184" s="205"/>
      <c r="M184" s="226"/>
      <c r="N184" s="91">
        <f t="shared" si="19"/>
        <v>0</v>
      </c>
      <c r="O184" s="43"/>
      <c r="P184" s="17"/>
    </row>
    <row r="185" spans="1:16" s="13" customFormat="1" ht="15">
      <c r="A185" s="17"/>
      <c r="B185" s="266"/>
      <c r="C185" s="232" t="s">
        <v>195</v>
      </c>
      <c r="D185" s="235"/>
      <c r="E185" s="233">
        <v>2330</v>
      </c>
      <c r="F185" s="89">
        <f t="shared" si="25"/>
        <v>2143.6</v>
      </c>
      <c r="G185" s="89">
        <f t="shared" si="20"/>
        <v>2050.4</v>
      </c>
      <c r="H185" s="93">
        <f t="shared" si="21"/>
        <v>1817.4</v>
      </c>
      <c r="I185" s="93">
        <f t="shared" si="22"/>
        <v>1770.8</v>
      </c>
      <c r="J185" s="89">
        <f t="shared" si="23"/>
        <v>1724.2</v>
      </c>
      <c r="K185" s="91">
        <f t="shared" si="24"/>
        <v>1654.3</v>
      </c>
      <c r="L185" s="205"/>
      <c r="M185" s="226"/>
      <c r="N185" s="91">
        <f t="shared" si="19"/>
        <v>0</v>
      </c>
      <c r="O185" s="43"/>
      <c r="P185" s="17"/>
    </row>
    <row r="186" spans="1:16" s="13" customFormat="1" ht="24.75" customHeight="1" thickBot="1">
      <c r="A186" s="17"/>
      <c r="B186" s="271"/>
      <c r="C186" s="236"/>
      <c r="D186" s="235"/>
      <c r="E186" s="235"/>
      <c r="F186" s="235"/>
      <c r="G186" s="235"/>
      <c r="H186" s="235"/>
      <c r="I186" s="235"/>
      <c r="J186" s="235"/>
      <c r="K186" s="235"/>
      <c r="L186" s="235"/>
      <c r="M186" s="237" t="s">
        <v>136</v>
      </c>
      <c r="N186" s="238">
        <f>SUM(N14:N185)</f>
        <v>0</v>
      </c>
      <c r="O186" s="43"/>
      <c r="P186" s="17"/>
    </row>
    <row r="187" spans="1:16" s="13" customFormat="1">
      <c r="A187" s="17"/>
      <c r="B187" s="272"/>
      <c r="C187" s="17"/>
      <c r="D187" s="19"/>
      <c r="E187" s="19"/>
      <c r="F187" s="19"/>
      <c r="G187" s="19"/>
      <c r="H187" s="19"/>
      <c r="I187" s="19"/>
      <c r="J187" s="19"/>
      <c r="K187" s="19"/>
      <c r="L187" s="19"/>
      <c r="M187" s="59"/>
      <c r="N187" s="40"/>
      <c r="O187" s="43"/>
      <c r="P187" s="17"/>
    </row>
    <row r="188" spans="1:16" s="13" customFormat="1">
      <c r="A188" s="17"/>
      <c r="B188" s="272"/>
      <c r="C188" s="17"/>
      <c r="D188" s="19"/>
      <c r="E188" s="19"/>
      <c r="F188" s="19"/>
      <c r="G188" s="19"/>
      <c r="H188" s="19"/>
      <c r="I188" s="19"/>
      <c r="J188" s="19"/>
      <c r="K188" s="19"/>
      <c r="L188" s="19"/>
      <c r="M188" s="59"/>
      <c r="N188" s="40"/>
      <c r="O188" s="43"/>
      <c r="P188" s="17"/>
    </row>
    <row r="189" spans="1:16" s="13" customFormat="1">
      <c r="B189" s="273"/>
      <c r="D189" s="5"/>
      <c r="E189" s="5"/>
      <c r="F189" s="5"/>
      <c r="G189" s="5"/>
      <c r="H189" s="5"/>
      <c r="I189" s="5"/>
      <c r="J189" s="5"/>
      <c r="K189" s="5"/>
      <c r="L189" s="5"/>
      <c r="M189" s="16"/>
      <c r="N189" s="14"/>
      <c r="O189" s="15"/>
    </row>
    <row r="190" spans="1:16" s="13" customFormat="1">
      <c r="B190" s="273"/>
      <c r="D190" s="5"/>
      <c r="E190" s="5"/>
      <c r="F190" s="5"/>
      <c r="G190" s="5"/>
      <c r="H190" s="5"/>
      <c r="I190" s="5"/>
      <c r="J190" s="5"/>
      <c r="K190" s="5"/>
      <c r="L190" s="5"/>
      <c r="M190" s="16"/>
      <c r="N190" s="14"/>
      <c r="O190" s="15"/>
    </row>
    <row r="191" spans="1:16" s="13" customFormat="1">
      <c r="B191" s="273"/>
      <c r="D191" s="5"/>
      <c r="E191" s="5"/>
      <c r="F191" s="5"/>
      <c r="G191" s="5"/>
      <c r="H191" s="5"/>
      <c r="I191" s="5"/>
      <c r="J191" s="5"/>
      <c r="K191" s="5"/>
      <c r="L191" s="5"/>
      <c r="M191" s="16"/>
      <c r="N191" s="14"/>
      <c r="O191" s="15"/>
    </row>
    <row r="192" spans="1:16" s="13" customFormat="1">
      <c r="B192" s="273"/>
      <c r="D192" s="5"/>
      <c r="E192" s="5"/>
      <c r="F192" s="5"/>
      <c r="G192" s="5"/>
      <c r="H192" s="5"/>
      <c r="I192" s="5"/>
      <c r="J192" s="5"/>
      <c r="K192" s="5"/>
      <c r="L192" s="5"/>
      <c r="M192" s="16"/>
      <c r="N192" s="14"/>
      <c r="O192" s="15"/>
    </row>
    <row r="193" spans="2:15" s="13" customFormat="1">
      <c r="B193" s="273"/>
      <c r="D193" s="5"/>
      <c r="E193" s="5"/>
      <c r="F193" s="5"/>
      <c r="G193" s="5"/>
      <c r="H193" s="5"/>
      <c r="I193" s="5"/>
      <c r="J193" s="5"/>
      <c r="K193" s="5"/>
      <c r="L193" s="5"/>
      <c r="M193" s="16"/>
      <c r="N193" s="14"/>
      <c r="O193" s="15"/>
    </row>
    <row r="194" spans="2:15" s="13" customFormat="1">
      <c r="B194" s="273"/>
      <c r="D194" s="5"/>
      <c r="E194" s="5"/>
      <c r="F194" s="5"/>
      <c r="G194" s="5"/>
      <c r="H194" s="5"/>
      <c r="I194" s="5"/>
      <c r="J194" s="5"/>
      <c r="K194" s="5"/>
      <c r="L194" s="5"/>
      <c r="M194" s="16"/>
      <c r="N194" s="14"/>
      <c r="O194" s="15"/>
    </row>
    <row r="195" spans="2:15" s="13" customFormat="1">
      <c r="B195" s="273"/>
      <c r="D195" s="5"/>
      <c r="E195" s="5"/>
      <c r="F195" s="5"/>
      <c r="G195" s="5"/>
      <c r="H195" s="5"/>
      <c r="I195" s="5"/>
      <c r="J195" s="5"/>
      <c r="K195" s="5"/>
      <c r="L195" s="5"/>
      <c r="M195" s="16"/>
      <c r="N195" s="14"/>
      <c r="O195" s="15"/>
    </row>
    <row r="196" spans="2:15" s="13" customFormat="1">
      <c r="B196" s="273"/>
      <c r="D196" s="5"/>
      <c r="E196" s="5"/>
      <c r="F196" s="5"/>
      <c r="G196" s="5"/>
      <c r="H196" s="5"/>
      <c r="I196" s="5"/>
      <c r="J196" s="5"/>
      <c r="K196" s="5"/>
      <c r="L196" s="5"/>
      <c r="M196" s="16"/>
      <c r="N196" s="14"/>
      <c r="O196" s="15"/>
    </row>
    <row r="197" spans="2:15" s="13" customFormat="1">
      <c r="B197" s="273"/>
      <c r="D197" s="5"/>
      <c r="E197" s="5"/>
      <c r="F197" s="5"/>
      <c r="G197" s="5"/>
      <c r="H197" s="5"/>
      <c r="I197" s="5"/>
      <c r="J197" s="5"/>
      <c r="K197" s="5"/>
      <c r="L197" s="5"/>
      <c r="M197" s="16"/>
      <c r="N197" s="14"/>
      <c r="O197" s="15"/>
    </row>
    <row r="198" spans="2:15" s="13" customFormat="1">
      <c r="B198" s="273"/>
      <c r="D198" s="5"/>
      <c r="E198" s="5"/>
      <c r="F198" s="5"/>
      <c r="G198" s="5"/>
      <c r="H198" s="5"/>
      <c r="I198" s="5"/>
      <c r="J198" s="5"/>
      <c r="K198" s="5"/>
      <c r="L198" s="5"/>
      <c r="M198" s="16"/>
      <c r="N198" s="14"/>
      <c r="O198" s="15"/>
    </row>
    <row r="199" spans="2:15" s="13" customFormat="1">
      <c r="B199" s="273"/>
      <c r="D199" s="5"/>
      <c r="E199" s="5"/>
      <c r="F199" s="5"/>
      <c r="G199" s="5"/>
      <c r="H199" s="5"/>
      <c r="I199" s="5"/>
      <c r="J199" s="5"/>
      <c r="K199" s="5"/>
      <c r="L199" s="5"/>
      <c r="M199" s="16"/>
      <c r="N199" s="14"/>
      <c r="O199" s="15"/>
    </row>
    <row r="200" spans="2:15" s="13" customFormat="1">
      <c r="B200" s="273"/>
      <c r="D200" s="5"/>
      <c r="E200" s="5"/>
      <c r="F200" s="5"/>
      <c r="G200" s="5"/>
      <c r="H200" s="5"/>
      <c r="I200" s="5"/>
      <c r="J200" s="5"/>
      <c r="K200" s="5"/>
      <c r="L200" s="5"/>
      <c r="M200" s="16"/>
      <c r="N200" s="14"/>
      <c r="O200" s="15"/>
    </row>
    <row r="201" spans="2:15" s="13" customFormat="1">
      <c r="B201" s="273"/>
      <c r="D201" s="5"/>
      <c r="E201" s="5"/>
      <c r="F201" s="5"/>
      <c r="G201" s="5"/>
      <c r="H201" s="5"/>
      <c r="I201" s="5"/>
      <c r="J201" s="5"/>
      <c r="K201" s="5"/>
      <c r="L201" s="5"/>
      <c r="M201" s="16"/>
      <c r="N201" s="14"/>
      <c r="O201" s="15"/>
    </row>
    <row r="202" spans="2:15" s="13" customFormat="1">
      <c r="B202" s="273"/>
      <c r="D202" s="5"/>
      <c r="E202" s="5"/>
      <c r="F202" s="5"/>
      <c r="G202" s="5"/>
      <c r="H202" s="5"/>
      <c r="I202" s="5"/>
      <c r="J202" s="5"/>
      <c r="K202" s="5"/>
      <c r="L202" s="5"/>
      <c r="M202" s="16"/>
      <c r="N202" s="14"/>
      <c r="O202" s="15"/>
    </row>
    <row r="203" spans="2:15" s="13" customFormat="1">
      <c r="B203" s="273"/>
      <c r="D203" s="5"/>
      <c r="E203" s="5"/>
      <c r="F203" s="5"/>
      <c r="G203" s="5"/>
      <c r="H203" s="5"/>
      <c r="I203" s="5"/>
      <c r="J203" s="5"/>
      <c r="K203" s="5"/>
      <c r="L203" s="5"/>
      <c r="M203" s="16"/>
      <c r="N203" s="14"/>
      <c r="O203" s="15"/>
    </row>
    <row r="204" spans="2:15" s="13" customFormat="1">
      <c r="B204" s="273"/>
      <c r="D204" s="5"/>
      <c r="E204" s="5"/>
      <c r="F204" s="5"/>
      <c r="G204" s="5"/>
      <c r="H204" s="5"/>
      <c r="I204" s="5"/>
      <c r="J204" s="5"/>
      <c r="K204" s="5"/>
      <c r="L204" s="5"/>
      <c r="M204" s="16"/>
      <c r="N204" s="14"/>
      <c r="O204" s="15"/>
    </row>
    <row r="205" spans="2:15" s="13" customFormat="1">
      <c r="B205" s="273"/>
      <c r="D205" s="5"/>
      <c r="E205" s="5"/>
      <c r="F205" s="5"/>
      <c r="G205" s="5"/>
      <c r="H205" s="5"/>
      <c r="I205" s="5"/>
      <c r="J205" s="5"/>
      <c r="K205" s="5"/>
      <c r="L205" s="5"/>
      <c r="M205" s="16"/>
      <c r="N205" s="14"/>
      <c r="O205" s="15"/>
    </row>
    <row r="206" spans="2:15" s="13" customFormat="1">
      <c r="B206" s="273"/>
      <c r="D206" s="5"/>
      <c r="E206" s="5"/>
      <c r="F206" s="5"/>
      <c r="G206" s="5"/>
      <c r="H206" s="5"/>
      <c r="I206" s="5"/>
      <c r="J206" s="5"/>
      <c r="K206" s="5"/>
      <c r="L206" s="5"/>
      <c r="M206" s="16"/>
      <c r="N206" s="14"/>
      <c r="O206" s="15"/>
    </row>
    <row r="207" spans="2:15" s="13" customFormat="1">
      <c r="B207" s="273"/>
      <c r="D207" s="5"/>
      <c r="E207" s="5"/>
      <c r="F207" s="5"/>
      <c r="G207" s="5"/>
      <c r="H207" s="5"/>
      <c r="I207" s="5"/>
      <c r="J207" s="5"/>
      <c r="K207" s="5"/>
      <c r="L207" s="5"/>
      <c r="M207" s="16"/>
      <c r="N207" s="14"/>
      <c r="O207" s="15"/>
    </row>
    <row r="208" spans="2:15" s="13" customFormat="1">
      <c r="B208" s="273"/>
      <c r="D208" s="5"/>
      <c r="E208" s="5"/>
      <c r="F208" s="5"/>
      <c r="G208" s="5"/>
      <c r="H208" s="5"/>
      <c r="I208" s="5"/>
      <c r="J208" s="5"/>
      <c r="K208" s="5"/>
      <c r="L208" s="5"/>
      <c r="M208" s="16"/>
      <c r="N208" s="14"/>
      <c r="O208" s="15"/>
    </row>
    <row r="209" spans="2:15" s="13" customFormat="1">
      <c r="B209" s="273"/>
      <c r="D209" s="5"/>
      <c r="E209" s="5"/>
      <c r="F209" s="5"/>
      <c r="G209" s="5"/>
      <c r="H209" s="5"/>
      <c r="I209" s="5"/>
      <c r="J209" s="5"/>
      <c r="K209" s="5"/>
      <c r="L209" s="5"/>
      <c r="M209" s="16"/>
      <c r="N209" s="14"/>
      <c r="O209" s="15"/>
    </row>
    <row r="210" spans="2:15" s="13" customFormat="1">
      <c r="B210" s="273"/>
      <c r="D210" s="5"/>
      <c r="E210" s="5"/>
      <c r="F210" s="5"/>
      <c r="G210" s="5"/>
      <c r="H210" s="5"/>
      <c r="I210" s="5"/>
      <c r="J210" s="5"/>
      <c r="K210" s="5"/>
      <c r="L210" s="5"/>
      <c r="M210" s="16"/>
      <c r="N210" s="14"/>
      <c r="O210" s="15"/>
    </row>
    <row r="211" spans="2:15" s="13" customFormat="1">
      <c r="B211" s="273"/>
      <c r="D211" s="5"/>
      <c r="E211" s="5"/>
      <c r="F211" s="5"/>
      <c r="G211" s="5"/>
      <c r="H211" s="5"/>
      <c r="I211" s="5"/>
      <c r="J211" s="5"/>
      <c r="K211" s="5"/>
      <c r="L211" s="5"/>
      <c r="M211" s="16"/>
      <c r="N211" s="14"/>
      <c r="O211" s="15"/>
    </row>
    <row r="212" spans="2:15" s="13" customFormat="1">
      <c r="B212" s="273"/>
      <c r="D212" s="5"/>
      <c r="E212" s="5"/>
      <c r="F212" s="5"/>
      <c r="G212" s="5"/>
      <c r="H212" s="5"/>
      <c r="I212" s="5"/>
      <c r="J212" s="5"/>
      <c r="K212" s="5"/>
      <c r="L212" s="5"/>
      <c r="M212" s="16"/>
      <c r="N212" s="14"/>
      <c r="O212" s="15"/>
    </row>
    <row r="213" spans="2:15" s="13" customFormat="1">
      <c r="B213" s="273"/>
      <c r="D213" s="5"/>
      <c r="E213" s="5"/>
      <c r="F213" s="5"/>
      <c r="G213" s="5"/>
      <c r="H213" s="5"/>
      <c r="I213" s="5"/>
      <c r="J213" s="5"/>
      <c r="K213" s="5"/>
      <c r="L213" s="5"/>
      <c r="M213" s="16"/>
      <c r="N213" s="14"/>
      <c r="O213" s="15"/>
    </row>
    <row r="214" spans="2:15" s="13" customFormat="1">
      <c r="B214" s="273"/>
      <c r="D214" s="5"/>
      <c r="E214" s="5"/>
      <c r="F214" s="5"/>
      <c r="G214" s="5"/>
      <c r="H214" s="5"/>
      <c r="I214" s="5"/>
      <c r="J214" s="5"/>
      <c r="K214" s="5"/>
      <c r="L214" s="5"/>
      <c r="M214" s="16"/>
      <c r="N214" s="14"/>
      <c r="O214" s="15"/>
    </row>
    <row r="215" spans="2:15" s="13" customFormat="1">
      <c r="B215" s="273"/>
      <c r="D215" s="5"/>
      <c r="E215" s="5"/>
      <c r="F215" s="5"/>
      <c r="G215" s="5"/>
      <c r="H215" s="5"/>
      <c r="I215" s="5"/>
      <c r="J215" s="5"/>
      <c r="K215" s="5"/>
      <c r="L215" s="5"/>
      <c r="M215" s="16"/>
      <c r="N215" s="14"/>
      <c r="O215" s="15"/>
    </row>
    <row r="216" spans="2:15" s="13" customFormat="1">
      <c r="B216" s="273"/>
      <c r="D216" s="5"/>
      <c r="E216" s="5"/>
      <c r="F216" s="5"/>
      <c r="G216" s="5"/>
      <c r="H216" s="5"/>
      <c r="I216" s="5"/>
      <c r="J216" s="5"/>
      <c r="K216" s="5"/>
      <c r="L216" s="5"/>
      <c r="M216" s="16"/>
      <c r="N216" s="14"/>
      <c r="O216" s="15"/>
    </row>
    <row r="217" spans="2:15" s="13" customFormat="1">
      <c r="B217" s="273"/>
      <c r="D217" s="5"/>
      <c r="E217" s="5"/>
      <c r="F217" s="5"/>
      <c r="G217" s="5"/>
      <c r="H217" s="5"/>
      <c r="I217" s="5"/>
      <c r="J217" s="5"/>
      <c r="K217" s="5"/>
      <c r="L217" s="5"/>
      <c r="M217" s="16"/>
      <c r="N217" s="14"/>
      <c r="O217" s="15"/>
    </row>
    <row r="218" spans="2:15" s="13" customFormat="1">
      <c r="B218" s="273"/>
      <c r="D218" s="5"/>
      <c r="E218" s="5"/>
      <c r="F218" s="5"/>
      <c r="G218" s="5"/>
      <c r="H218" s="5"/>
      <c r="I218" s="5"/>
      <c r="J218" s="5"/>
      <c r="K218" s="5"/>
      <c r="L218" s="5"/>
      <c r="M218" s="16"/>
      <c r="N218" s="14"/>
      <c r="O218" s="15"/>
    </row>
    <row r="219" spans="2:15" s="13" customFormat="1">
      <c r="B219" s="273"/>
      <c r="D219" s="5"/>
      <c r="E219" s="5"/>
      <c r="F219" s="5"/>
      <c r="G219" s="5"/>
      <c r="H219" s="5"/>
      <c r="I219" s="5"/>
      <c r="J219" s="5"/>
      <c r="K219" s="5"/>
      <c r="L219" s="5"/>
      <c r="M219" s="16"/>
      <c r="N219" s="14"/>
      <c r="O219" s="15"/>
    </row>
    <row r="220" spans="2:15" s="13" customFormat="1">
      <c r="B220" s="273"/>
      <c r="D220" s="5"/>
      <c r="E220" s="5"/>
      <c r="F220" s="5"/>
      <c r="G220" s="5"/>
      <c r="H220" s="5"/>
      <c r="I220" s="5"/>
      <c r="J220" s="5"/>
      <c r="K220" s="5"/>
      <c r="L220" s="5"/>
      <c r="M220" s="16"/>
      <c r="N220" s="14"/>
      <c r="O220" s="15"/>
    </row>
    <row r="221" spans="2:15" s="13" customFormat="1">
      <c r="B221" s="273"/>
      <c r="D221" s="5"/>
      <c r="E221" s="5"/>
      <c r="F221" s="5"/>
      <c r="G221" s="5"/>
      <c r="H221" s="5"/>
      <c r="I221" s="5"/>
      <c r="J221" s="5"/>
      <c r="K221" s="5"/>
      <c r="L221" s="5"/>
      <c r="M221" s="16"/>
      <c r="N221" s="14"/>
      <c r="O221" s="15"/>
    </row>
    <row r="222" spans="2:15" s="13" customFormat="1">
      <c r="B222" s="273"/>
      <c r="D222" s="5"/>
      <c r="E222" s="5"/>
      <c r="F222" s="5"/>
      <c r="G222" s="5"/>
      <c r="H222" s="5"/>
      <c r="I222" s="5"/>
      <c r="J222" s="5"/>
      <c r="K222" s="5"/>
      <c r="L222" s="5"/>
      <c r="M222" s="16"/>
      <c r="N222" s="14"/>
      <c r="O222" s="15"/>
    </row>
    <row r="223" spans="2:15" s="13" customFormat="1">
      <c r="B223" s="273"/>
      <c r="D223" s="5"/>
      <c r="E223" s="5"/>
      <c r="F223" s="5"/>
      <c r="G223" s="5"/>
      <c r="H223" s="5"/>
      <c r="I223" s="5"/>
      <c r="J223" s="5"/>
      <c r="K223" s="5"/>
      <c r="L223" s="5"/>
      <c r="M223" s="16"/>
      <c r="N223" s="14"/>
      <c r="O223" s="15"/>
    </row>
    <row r="224" spans="2:15" s="13" customFormat="1">
      <c r="B224" s="273"/>
      <c r="D224" s="5"/>
      <c r="E224" s="5"/>
      <c r="F224" s="5"/>
      <c r="G224" s="5"/>
      <c r="H224" s="5"/>
      <c r="I224" s="5"/>
      <c r="J224" s="5"/>
      <c r="K224" s="5"/>
      <c r="L224" s="5"/>
      <c r="M224" s="16"/>
      <c r="N224" s="14"/>
      <c r="O224" s="15"/>
    </row>
    <row r="225" spans="2:15" s="13" customFormat="1">
      <c r="B225" s="273"/>
      <c r="D225" s="5"/>
      <c r="E225" s="5"/>
      <c r="F225" s="5"/>
      <c r="G225" s="5"/>
      <c r="H225" s="5"/>
      <c r="I225" s="5"/>
      <c r="J225" s="5"/>
      <c r="K225" s="5"/>
      <c r="L225" s="5"/>
      <c r="M225" s="16"/>
      <c r="N225" s="14"/>
      <c r="O225" s="15"/>
    </row>
    <row r="226" spans="2:15" s="13" customFormat="1">
      <c r="B226" s="273"/>
      <c r="D226" s="5"/>
      <c r="E226" s="5"/>
      <c r="F226" s="5"/>
      <c r="G226" s="5"/>
      <c r="H226" s="5"/>
      <c r="I226" s="5"/>
      <c r="J226" s="5"/>
      <c r="K226" s="5"/>
      <c r="L226" s="5"/>
      <c r="M226" s="16"/>
      <c r="N226" s="14"/>
      <c r="O226" s="15"/>
    </row>
    <row r="227" spans="2:15" s="13" customFormat="1">
      <c r="B227" s="273"/>
      <c r="D227" s="5"/>
      <c r="E227" s="5"/>
      <c r="F227" s="5"/>
      <c r="G227" s="5"/>
      <c r="H227" s="5"/>
      <c r="I227" s="5"/>
      <c r="J227" s="5"/>
      <c r="K227" s="5"/>
      <c r="L227" s="5"/>
      <c r="M227" s="16"/>
      <c r="N227" s="14"/>
      <c r="O227" s="15"/>
    </row>
    <row r="228" spans="2:15" s="13" customFormat="1">
      <c r="B228" s="273"/>
      <c r="D228" s="5"/>
      <c r="E228" s="5"/>
      <c r="F228" s="5"/>
      <c r="G228" s="5"/>
      <c r="H228" s="5"/>
      <c r="I228" s="5"/>
      <c r="J228" s="5"/>
      <c r="K228" s="5"/>
      <c r="L228" s="5"/>
      <c r="M228" s="16"/>
      <c r="N228" s="14"/>
      <c r="O228" s="15"/>
    </row>
    <row r="229" spans="2:15" s="13" customFormat="1">
      <c r="B229" s="273"/>
      <c r="D229" s="5"/>
      <c r="E229" s="5"/>
      <c r="F229" s="5"/>
      <c r="G229" s="5"/>
      <c r="H229" s="5"/>
      <c r="I229" s="5"/>
      <c r="J229" s="5"/>
      <c r="K229" s="5"/>
      <c r="L229" s="5"/>
      <c r="M229" s="16"/>
      <c r="N229" s="14"/>
      <c r="O229" s="15"/>
    </row>
    <row r="230" spans="2:15" s="13" customFormat="1">
      <c r="B230" s="273"/>
      <c r="D230" s="5"/>
      <c r="E230" s="5"/>
      <c r="F230" s="5"/>
      <c r="G230" s="5"/>
      <c r="H230" s="5"/>
      <c r="I230" s="5"/>
      <c r="J230" s="5"/>
      <c r="K230" s="5"/>
      <c r="L230" s="5"/>
      <c r="M230" s="16"/>
      <c r="N230" s="14"/>
      <c r="O230" s="15"/>
    </row>
    <row r="231" spans="2:15" s="13" customFormat="1">
      <c r="B231" s="273"/>
      <c r="D231" s="5"/>
      <c r="E231" s="5"/>
      <c r="F231" s="5"/>
      <c r="G231" s="5"/>
      <c r="H231" s="5"/>
      <c r="I231" s="5"/>
      <c r="J231" s="5"/>
      <c r="K231" s="5"/>
      <c r="L231" s="5"/>
      <c r="M231" s="16"/>
      <c r="N231" s="14"/>
      <c r="O231" s="15"/>
    </row>
    <row r="232" spans="2:15" s="13" customFormat="1">
      <c r="B232" s="273"/>
      <c r="D232" s="5"/>
      <c r="E232" s="5"/>
      <c r="F232" s="5"/>
      <c r="G232" s="5"/>
      <c r="H232" s="5"/>
      <c r="I232" s="5"/>
      <c r="J232" s="5"/>
      <c r="K232" s="5"/>
      <c r="L232" s="5"/>
      <c r="M232" s="16"/>
      <c r="N232" s="14"/>
      <c r="O232" s="15"/>
    </row>
    <row r="233" spans="2:15" s="13" customFormat="1">
      <c r="B233" s="273"/>
      <c r="D233" s="5"/>
      <c r="E233" s="5"/>
      <c r="F233" s="5"/>
      <c r="G233" s="5"/>
      <c r="H233" s="5"/>
      <c r="I233" s="5"/>
      <c r="J233" s="5"/>
      <c r="K233" s="5"/>
      <c r="L233" s="5"/>
      <c r="M233" s="16"/>
      <c r="N233" s="14"/>
      <c r="O233" s="15"/>
    </row>
    <row r="234" spans="2:15" s="13" customFormat="1">
      <c r="B234" s="273"/>
      <c r="D234" s="5"/>
      <c r="E234" s="5"/>
      <c r="F234" s="5"/>
      <c r="G234" s="5"/>
      <c r="H234" s="5"/>
      <c r="I234" s="5"/>
      <c r="J234" s="5"/>
      <c r="K234" s="5"/>
      <c r="L234" s="5"/>
      <c r="M234" s="16"/>
      <c r="N234" s="14"/>
      <c r="O234" s="15"/>
    </row>
    <row r="235" spans="2:15" s="13" customFormat="1">
      <c r="B235" s="273"/>
      <c r="D235" s="5"/>
      <c r="E235" s="5"/>
      <c r="F235" s="5"/>
      <c r="G235" s="5"/>
      <c r="H235" s="5"/>
      <c r="I235" s="5"/>
      <c r="J235" s="5"/>
      <c r="K235" s="5"/>
      <c r="L235" s="5"/>
      <c r="M235" s="16"/>
      <c r="N235" s="14"/>
      <c r="O235" s="15"/>
    </row>
    <row r="236" spans="2:15" s="13" customFormat="1">
      <c r="B236" s="273"/>
      <c r="D236" s="5"/>
      <c r="E236" s="5"/>
      <c r="F236" s="5"/>
      <c r="G236" s="5"/>
      <c r="H236" s="5"/>
      <c r="I236" s="5"/>
      <c r="J236" s="5"/>
      <c r="K236" s="5"/>
      <c r="L236" s="5"/>
      <c r="M236" s="16"/>
      <c r="N236" s="14"/>
      <c r="O236" s="15"/>
    </row>
    <row r="237" spans="2:15" s="13" customFormat="1">
      <c r="B237" s="273"/>
      <c r="D237" s="5"/>
      <c r="E237" s="5"/>
      <c r="F237" s="5"/>
      <c r="G237" s="5"/>
      <c r="H237" s="5"/>
      <c r="I237" s="5"/>
      <c r="J237" s="5"/>
      <c r="K237" s="5"/>
      <c r="L237" s="5"/>
      <c r="M237" s="16"/>
      <c r="N237" s="14"/>
      <c r="O237" s="15"/>
    </row>
    <row r="238" spans="2:15" s="13" customFormat="1">
      <c r="B238" s="273"/>
      <c r="D238" s="5"/>
      <c r="E238" s="5"/>
      <c r="F238" s="5"/>
      <c r="G238" s="5"/>
      <c r="H238" s="5"/>
      <c r="I238" s="5"/>
      <c r="J238" s="5"/>
      <c r="K238" s="5"/>
      <c r="L238" s="5"/>
      <c r="M238" s="16"/>
      <c r="N238" s="14"/>
      <c r="O238" s="15"/>
    </row>
    <row r="239" spans="2:15" s="13" customFormat="1">
      <c r="B239" s="273"/>
      <c r="D239" s="5"/>
      <c r="E239" s="5"/>
      <c r="F239" s="5"/>
      <c r="G239" s="5"/>
      <c r="H239" s="5"/>
      <c r="I239" s="5"/>
      <c r="J239" s="5"/>
      <c r="K239" s="5"/>
      <c r="L239" s="5"/>
      <c r="M239" s="16"/>
      <c r="N239" s="14"/>
      <c r="O239" s="15"/>
    </row>
    <row r="240" spans="2:15" s="13" customFormat="1">
      <c r="B240" s="273"/>
      <c r="D240" s="5"/>
      <c r="E240" s="5"/>
      <c r="F240" s="5"/>
      <c r="G240" s="5"/>
      <c r="H240" s="5"/>
      <c r="I240" s="5"/>
      <c r="J240" s="5"/>
      <c r="K240" s="5"/>
      <c r="L240" s="5"/>
      <c r="M240" s="16"/>
      <c r="N240" s="14"/>
      <c r="O240" s="15"/>
    </row>
    <row r="241" spans="2:15" s="13" customFormat="1">
      <c r="B241" s="273"/>
      <c r="D241" s="5"/>
      <c r="E241" s="5"/>
      <c r="F241" s="5"/>
      <c r="G241" s="5"/>
      <c r="H241" s="5"/>
      <c r="I241" s="5"/>
      <c r="J241" s="5"/>
      <c r="K241" s="5"/>
      <c r="L241" s="5"/>
      <c r="M241" s="16"/>
      <c r="N241" s="14"/>
      <c r="O241" s="15"/>
    </row>
    <row r="242" spans="2:15" s="13" customFormat="1">
      <c r="B242" s="273"/>
      <c r="D242" s="5"/>
      <c r="E242" s="5"/>
      <c r="F242" s="5"/>
      <c r="G242" s="5"/>
      <c r="H242" s="5"/>
      <c r="I242" s="5"/>
      <c r="J242" s="5"/>
      <c r="K242" s="5"/>
      <c r="L242" s="5"/>
      <c r="M242" s="16"/>
      <c r="N242" s="14"/>
      <c r="O242" s="15"/>
    </row>
    <row r="243" spans="2:15" s="13" customFormat="1">
      <c r="B243" s="273"/>
      <c r="D243" s="5"/>
      <c r="E243" s="5"/>
      <c r="F243" s="5"/>
      <c r="G243" s="5"/>
      <c r="H243" s="5"/>
      <c r="I243" s="5"/>
      <c r="J243" s="5"/>
      <c r="K243" s="5"/>
      <c r="L243" s="5"/>
      <c r="M243" s="16"/>
      <c r="N243" s="14"/>
      <c r="O243" s="15"/>
    </row>
    <row r="244" spans="2:15" s="13" customFormat="1">
      <c r="B244" s="273"/>
      <c r="D244" s="5"/>
      <c r="E244" s="5"/>
      <c r="F244" s="5"/>
      <c r="G244" s="5"/>
      <c r="H244" s="5"/>
      <c r="I244" s="5"/>
      <c r="J244" s="5"/>
      <c r="K244" s="5"/>
      <c r="L244" s="5"/>
      <c r="M244" s="16"/>
      <c r="N244" s="14"/>
      <c r="O244" s="15"/>
    </row>
    <row r="245" spans="2:15" s="13" customFormat="1">
      <c r="B245" s="273"/>
      <c r="D245" s="5"/>
      <c r="E245" s="5"/>
      <c r="F245" s="5"/>
      <c r="G245" s="5"/>
      <c r="H245" s="5"/>
      <c r="I245" s="5"/>
      <c r="J245" s="5"/>
      <c r="K245" s="5"/>
      <c r="L245" s="5"/>
      <c r="M245" s="16"/>
      <c r="N245" s="14"/>
      <c r="O245" s="15"/>
    </row>
    <row r="246" spans="2:15" s="13" customFormat="1">
      <c r="B246" s="273"/>
      <c r="D246" s="5"/>
      <c r="E246" s="5"/>
      <c r="F246" s="5"/>
      <c r="G246" s="5"/>
      <c r="H246" s="5"/>
      <c r="I246" s="5"/>
      <c r="J246" s="5"/>
      <c r="K246" s="5"/>
      <c r="L246" s="5"/>
      <c r="M246" s="16"/>
      <c r="N246" s="14"/>
      <c r="O246" s="15"/>
    </row>
    <row r="247" spans="2:15" s="13" customFormat="1">
      <c r="B247" s="273"/>
      <c r="D247" s="5"/>
      <c r="E247" s="5"/>
      <c r="F247" s="5"/>
      <c r="G247" s="5"/>
      <c r="H247" s="5"/>
      <c r="I247" s="5"/>
      <c r="J247" s="5"/>
      <c r="K247" s="5"/>
      <c r="L247" s="5"/>
      <c r="M247" s="16"/>
      <c r="N247" s="14"/>
      <c r="O247" s="15"/>
    </row>
    <row r="248" spans="2:15" s="13" customFormat="1">
      <c r="B248" s="273"/>
      <c r="D248" s="5"/>
      <c r="E248" s="5"/>
      <c r="F248" s="5"/>
      <c r="G248" s="5"/>
      <c r="H248" s="5"/>
      <c r="I248" s="5"/>
      <c r="J248" s="5"/>
      <c r="K248" s="5"/>
      <c r="L248" s="5"/>
      <c r="M248" s="16"/>
      <c r="N248" s="14"/>
      <c r="O248" s="15"/>
    </row>
    <row r="249" spans="2:15" s="13" customFormat="1">
      <c r="B249" s="273"/>
      <c r="D249" s="5"/>
      <c r="E249" s="5"/>
      <c r="F249" s="5"/>
      <c r="G249" s="5"/>
      <c r="H249" s="5"/>
      <c r="I249" s="5"/>
      <c r="J249" s="5"/>
      <c r="K249" s="5"/>
      <c r="L249" s="5"/>
      <c r="M249" s="16"/>
      <c r="N249" s="14"/>
      <c r="O249" s="15"/>
    </row>
    <row r="250" spans="2:15" s="13" customFormat="1">
      <c r="B250" s="273"/>
      <c r="D250" s="5"/>
      <c r="E250" s="5"/>
      <c r="F250" s="5"/>
      <c r="G250" s="5"/>
      <c r="H250" s="5"/>
      <c r="I250" s="5"/>
      <c r="J250" s="5"/>
      <c r="K250" s="5"/>
      <c r="L250" s="5"/>
      <c r="M250" s="16"/>
      <c r="N250" s="14"/>
      <c r="O250" s="15"/>
    </row>
    <row r="251" spans="2:15" s="13" customFormat="1">
      <c r="B251" s="273"/>
      <c r="D251" s="5"/>
      <c r="E251" s="5"/>
      <c r="F251" s="5"/>
      <c r="G251" s="5"/>
      <c r="H251" s="5"/>
      <c r="I251" s="5"/>
      <c r="J251" s="5"/>
      <c r="K251" s="5"/>
      <c r="L251" s="5"/>
      <c r="M251" s="16"/>
      <c r="N251" s="14"/>
      <c r="O251" s="15"/>
    </row>
    <row r="252" spans="2:15" s="13" customFormat="1">
      <c r="B252" s="273"/>
      <c r="D252" s="5"/>
      <c r="E252" s="5"/>
      <c r="F252" s="5"/>
      <c r="G252" s="5"/>
      <c r="H252" s="5"/>
      <c r="I252" s="5"/>
      <c r="J252" s="5"/>
      <c r="K252" s="5"/>
      <c r="L252" s="5"/>
      <c r="M252" s="16"/>
      <c r="N252" s="14"/>
      <c r="O252" s="15"/>
    </row>
    <row r="253" spans="2:15" s="13" customFormat="1">
      <c r="B253" s="273"/>
      <c r="D253" s="5"/>
      <c r="E253" s="5"/>
      <c r="F253" s="5"/>
      <c r="G253" s="5"/>
      <c r="H253" s="5"/>
      <c r="I253" s="5"/>
      <c r="J253" s="5"/>
      <c r="K253" s="5"/>
      <c r="L253" s="5"/>
      <c r="M253" s="16"/>
      <c r="N253" s="14"/>
      <c r="O253" s="15"/>
    </row>
    <row r="254" spans="2:15" s="13" customFormat="1">
      <c r="B254" s="273"/>
      <c r="D254" s="5"/>
      <c r="E254" s="5"/>
      <c r="F254" s="5"/>
      <c r="G254" s="5"/>
      <c r="H254" s="5"/>
      <c r="I254" s="5"/>
      <c r="J254" s="5"/>
      <c r="K254" s="5"/>
      <c r="L254" s="5"/>
      <c r="M254" s="16"/>
      <c r="N254" s="14"/>
      <c r="O254" s="15"/>
    </row>
    <row r="255" spans="2:15" s="13" customFormat="1">
      <c r="B255" s="273"/>
      <c r="D255" s="5"/>
      <c r="E255" s="5"/>
      <c r="F255" s="5"/>
      <c r="G255" s="5"/>
      <c r="H255" s="5"/>
      <c r="I255" s="5"/>
      <c r="J255" s="5"/>
      <c r="K255" s="5"/>
      <c r="L255" s="5"/>
      <c r="M255" s="16"/>
      <c r="N255" s="14"/>
      <c r="O255" s="15"/>
    </row>
    <row r="256" spans="2:15" s="13" customFormat="1">
      <c r="B256" s="273"/>
      <c r="D256" s="5"/>
      <c r="E256" s="5"/>
      <c r="F256" s="5"/>
      <c r="G256" s="5"/>
      <c r="H256" s="5"/>
      <c r="I256" s="5"/>
      <c r="J256" s="5"/>
      <c r="K256" s="5"/>
      <c r="L256" s="5"/>
      <c r="M256" s="16"/>
      <c r="N256" s="14"/>
      <c r="O256" s="15"/>
    </row>
    <row r="257" spans="2:15" s="13" customFormat="1">
      <c r="B257" s="273"/>
      <c r="D257" s="5"/>
      <c r="E257" s="5"/>
      <c r="F257" s="5"/>
      <c r="G257" s="5"/>
      <c r="H257" s="5"/>
      <c r="I257" s="5"/>
      <c r="J257" s="5"/>
      <c r="K257" s="5"/>
      <c r="L257" s="5"/>
      <c r="M257" s="16"/>
      <c r="N257" s="14"/>
      <c r="O257" s="15"/>
    </row>
    <row r="258" spans="2:15" s="13" customFormat="1">
      <c r="B258" s="273"/>
      <c r="D258" s="5"/>
      <c r="E258" s="5"/>
      <c r="F258" s="5"/>
      <c r="G258" s="5"/>
      <c r="H258" s="5"/>
      <c r="I258" s="5"/>
      <c r="J258" s="5"/>
      <c r="K258" s="5"/>
      <c r="L258" s="5"/>
      <c r="M258" s="16"/>
      <c r="N258" s="14"/>
      <c r="O258" s="15"/>
    </row>
    <row r="259" spans="2:15" s="13" customFormat="1">
      <c r="B259" s="273"/>
      <c r="D259" s="5"/>
      <c r="E259" s="5"/>
      <c r="F259" s="5"/>
      <c r="G259" s="5"/>
      <c r="H259" s="5"/>
      <c r="I259" s="5"/>
      <c r="J259" s="5"/>
      <c r="K259" s="5"/>
      <c r="L259" s="5"/>
      <c r="M259" s="16"/>
      <c r="N259" s="14"/>
      <c r="O259" s="15"/>
    </row>
    <row r="260" spans="2:15" s="13" customFormat="1">
      <c r="B260" s="273"/>
      <c r="D260" s="5"/>
      <c r="E260" s="5"/>
      <c r="F260" s="5"/>
      <c r="G260" s="5"/>
      <c r="H260" s="5"/>
      <c r="I260" s="5"/>
      <c r="J260" s="5"/>
      <c r="K260" s="5"/>
      <c r="L260" s="5"/>
      <c r="M260" s="16"/>
      <c r="N260" s="14"/>
      <c r="O260" s="15"/>
    </row>
    <row r="261" spans="2:15" s="13" customFormat="1">
      <c r="B261" s="273"/>
      <c r="D261" s="5"/>
      <c r="E261" s="5"/>
      <c r="F261" s="5"/>
      <c r="G261" s="5"/>
      <c r="H261" s="5"/>
      <c r="I261" s="5"/>
      <c r="J261" s="5"/>
      <c r="K261" s="5"/>
      <c r="L261" s="5"/>
      <c r="M261" s="16"/>
      <c r="N261" s="14"/>
      <c r="O261" s="15"/>
    </row>
    <row r="262" spans="2:15" s="13" customFormat="1">
      <c r="B262" s="273"/>
      <c r="D262" s="5"/>
      <c r="E262" s="5"/>
      <c r="F262" s="5"/>
      <c r="G262" s="5"/>
      <c r="H262" s="5"/>
      <c r="I262" s="5"/>
      <c r="J262" s="5"/>
      <c r="K262" s="5"/>
      <c r="L262" s="5"/>
      <c r="M262" s="16"/>
      <c r="N262" s="14"/>
      <c r="O262" s="15"/>
    </row>
    <row r="263" spans="2:15" s="13" customFormat="1">
      <c r="B263" s="273"/>
      <c r="D263" s="5"/>
      <c r="E263" s="5"/>
      <c r="F263" s="5"/>
      <c r="G263" s="5"/>
      <c r="H263" s="5"/>
      <c r="I263" s="5"/>
      <c r="J263" s="5"/>
      <c r="K263" s="5"/>
      <c r="L263" s="5"/>
      <c r="M263" s="16"/>
      <c r="N263" s="14"/>
      <c r="O263" s="15"/>
    </row>
    <row r="264" spans="2:15" s="13" customFormat="1">
      <c r="B264" s="273"/>
      <c r="D264" s="5"/>
      <c r="E264" s="5"/>
      <c r="F264" s="5"/>
      <c r="G264" s="5"/>
      <c r="H264" s="5"/>
      <c r="I264" s="5"/>
      <c r="J264" s="5"/>
      <c r="K264" s="5"/>
      <c r="L264" s="5"/>
      <c r="M264" s="16"/>
      <c r="N264" s="14"/>
      <c r="O264" s="15"/>
    </row>
    <row r="265" spans="2:15" s="13" customFormat="1">
      <c r="B265" s="273"/>
      <c r="D265" s="5"/>
      <c r="E265" s="5"/>
      <c r="F265" s="5"/>
      <c r="G265" s="5"/>
      <c r="H265" s="5"/>
      <c r="I265" s="5"/>
      <c r="J265" s="5"/>
      <c r="K265" s="5"/>
      <c r="L265" s="5"/>
      <c r="M265" s="16"/>
      <c r="N265" s="14"/>
      <c r="O265" s="15"/>
    </row>
    <row r="266" spans="2:15" s="13" customFormat="1">
      <c r="B266" s="273"/>
      <c r="D266" s="5"/>
      <c r="E266" s="5"/>
      <c r="F266" s="5"/>
      <c r="G266" s="5"/>
      <c r="H266" s="5"/>
      <c r="I266" s="5"/>
      <c r="J266" s="5"/>
      <c r="K266" s="5"/>
      <c r="L266" s="5"/>
      <c r="M266" s="16"/>
      <c r="N266" s="14"/>
      <c r="O266" s="15"/>
    </row>
    <row r="267" spans="2:15" s="13" customFormat="1">
      <c r="B267" s="273"/>
      <c r="D267" s="5"/>
      <c r="E267" s="5"/>
      <c r="F267" s="5"/>
      <c r="G267" s="5"/>
      <c r="H267" s="5"/>
      <c r="I267" s="5"/>
      <c r="J267" s="5"/>
      <c r="K267" s="5"/>
      <c r="L267" s="5"/>
      <c r="M267" s="16"/>
      <c r="N267" s="14"/>
      <c r="O267" s="15"/>
    </row>
    <row r="268" spans="2:15" s="13" customFormat="1">
      <c r="B268" s="273"/>
      <c r="D268" s="5"/>
      <c r="E268" s="5"/>
      <c r="F268" s="5"/>
      <c r="G268" s="5"/>
      <c r="H268" s="5"/>
      <c r="I268" s="5"/>
      <c r="J268" s="5"/>
      <c r="K268" s="5"/>
      <c r="L268" s="5"/>
      <c r="M268" s="16"/>
      <c r="N268" s="14"/>
      <c r="O268" s="15"/>
    </row>
    <row r="269" spans="2:15" s="13" customFormat="1">
      <c r="B269" s="273"/>
      <c r="D269" s="5"/>
      <c r="E269" s="5"/>
      <c r="F269" s="5"/>
      <c r="G269" s="5"/>
      <c r="H269" s="5"/>
      <c r="I269" s="5"/>
      <c r="J269" s="5"/>
      <c r="K269" s="5"/>
      <c r="L269" s="5"/>
      <c r="M269" s="16"/>
      <c r="N269" s="14"/>
      <c r="O269" s="15"/>
    </row>
    <row r="270" spans="2:15" s="13" customFormat="1">
      <c r="B270" s="273"/>
      <c r="D270" s="5"/>
      <c r="E270" s="5"/>
      <c r="F270" s="5"/>
      <c r="G270" s="5"/>
      <c r="H270" s="5"/>
      <c r="I270" s="5"/>
      <c r="J270" s="5"/>
      <c r="K270" s="5"/>
      <c r="L270" s="5"/>
      <c r="M270" s="16"/>
      <c r="N270" s="14"/>
      <c r="O270" s="15"/>
    </row>
    <row r="271" spans="2:15" s="13" customFormat="1">
      <c r="B271" s="273"/>
      <c r="D271" s="5"/>
      <c r="E271" s="5"/>
      <c r="F271" s="5"/>
      <c r="G271" s="5"/>
      <c r="H271" s="5"/>
      <c r="I271" s="5"/>
      <c r="J271" s="5"/>
      <c r="K271" s="5"/>
      <c r="L271" s="5"/>
      <c r="M271" s="16"/>
      <c r="N271" s="14"/>
      <c r="O271" s="15"/>
    </row>
    <row r="272" spans="2:15" s="13" customFormat="1">
      <c r="B272" s="273"/>
      <c r="D272" s="5"/>
      <c r="E272" s="5"/>
      <c r="F272" s="5"/>
      <c r="G272" s="5"/>
      <c r="H272" s="5"/>
      <c r="I272" s="5"/>
      <c r="J272" s="5"/>
      <c r="K272" s="5"/>
      <c r="L272" s="5"/>
      <c r="M272" s="16"/>
      <c r="N272" s="14"/>
      <c r="O272" s="15"/>
    </row>
    <row r="273" spans="2:15" s="13" customFormat="1">
      <c r="B273" s="273"/>
      <c r="D273" s="5"/>
      <c r="E273" s="5"/>
      <c r="F273" s="5"/>
      <c r="G273" s="5"/>
      <c r="H273" s="5"/>
      <c r="I273" s="5"/>
      <c r="J273" s="5"/>
      <c r="K273" s="5"/>
      <c r="L273" s="5"/>
      <c r="M273" s="16"/>
      <c r="N273" s="14"/>
      <c r="O273" s="15"/>
    </row>
    <row r="274" spans="2:15" s="13" customFormat="1">
      <c r="B274" s="273"/>
      <c r="D274" s="5"/>
      <c r="E274" s="5"/>
      <c r="F274" s="5"/>
      <c r="G274" s="5"/>
      <c r="H274" s="5"/>
      <c r="I274" s="5"/>
      <c r="J274" s="5"/>
      <c r="K274" s="5"/>
      <c r="L274" s="5"/>
      <c r="M274" s="16"/>
      <c r="N274" s="14"/>
      <c r="O274" s="15"/>
    </row>
    <row r="275" spans="2:15" s="13" customFormat="1">
      <c r="B275" s="273"/>
      <c r="D275" s="5"/>
      <c r="E275" s="5"/>
      <c r="F275" s="5"/>
      <c r="G275" s="5"/>
      <c r="H275" s="5"/>
      <c r="I275" s="5"/>
      <c r="J275" s="5"/>
      <c r="K275" s="5"/>
      <c r="L275" s="5"/>
      <c r="M275" s="16"/>
      <c r="N275" s="14"/>
      <c r="O275" s="15"/>
    </row>
    <row r="276" spans="2:15" s="13" customFormat="1">
      <c r="B276" s="273"/>
      <c r="D276" s="5"/>
      <c r="E276" s="5"/>
      <c r="F276" s="5"/>
      <c r="G276" s="5"/>
      <c r="H276" s="5"/>
      <c r="I276" s="5"/>
      <c r="J276" s="5"/>
      <c r="K276" s="5"/>
      <c r="L276" s="5"/>
      <c r="M276" s="16"/>
      <c r="N276" s="14"/>
      <c r="O276" s="15"/>
    </row>
    <row r="277" spans="2:15" s="13" customFormat="1">
      <c r="B277" s="273"/>
      <c r="D277" s="5"/>
      <c r="E277" s="5"/>
      <c r="F277" s="5"/>
      <c r="G277" s="5"/>
      <c r="H277" s="5"/>
      <c r="I277" s="5"/>
      <c r="J277" s="5"/>
      <c r="K277" s="5"/>
      <c r="L277" s="5"/>
      <c r="M277" s="16"/>
      <c r="N277" s="14"/>
      <c r="O277" s="15"/>
    </row>
    <row r="278" spans="2:15" s="13" customFormat="1">
      <c r="B278" s="273"/>
      <c r="D278" s="5"/>
      <c r="E278" s="5"/>
      <c r="F278" s="5"/>
      <c r="G278" s="5"/>
      <c r="H278" s="5"/>
      <c r="I278" s="5"/>
      <c r="J278" s="5"/>
      <c r="K278" s="5"/>
      <c r="L278" s="5"/>
      <c r="M278" s="16"/>
      <c r="N278" s="14"/>
      <c r="O278" s="15"/>
    </row>
    <row r="279" spans="2:15" s="13" customFormat="1">
      <c r="B279" s="273"/>
      <c r="D279" s="5"/>
      <c r="E279" s="5"/>
      <c r="F279" s="5"/>
      <c r="G279" s="5"/>
      <c r="H279" s="5"/>
      <c r="I279" s="5"/>
      <c r="J279" s="5"/>
      <c r="K279" s="5"/>
      <c r="L279" s="5"/>
      <c r="M279" s="16"/>
      <c r="N279" s="14"/>
      <c r="O279" s="15"/>
    </row>
    <row r="280" spans="2:15" s="13" customFormat="1">
      <c r="B280" s="273"/>
      <c r="D280" s="5"/>
      <c r="E280" s="5"/>
      <c r="F280" s="5"/>
      <c r="G280" s="5"/>
      <c r="H280" s="5"/>
      <c r="I280" s="5"/>
      <c r="J280" s="5"/>
      <c r="K280" s="5"/>
      <c r="L280" s="5"/>
      <c r="M280" s="16"/>
      <c r="N280" s="14"/>
      <c r="O280" s="15"/>
    </row>
    <row r="281" spans="2:15" s="13" customFormat="1">
      <c r="B281" s="273"/>
      <c r="D281" s="5"/>
      <c r="E281" s="5"/>
      <c r="F281" s="5"/>
      <c r="G281" s="5"/>
      <c r="H281" s="5"/>
      <c r="I281" s="5"/>
      <c r="J281" s="5"/>
      <c r="K281" s="5"/>
      <c r="L281" s="5"/>
      <c r="M281" s="16"/>
      <c r="N281" s="14"/>
      <c r="O281" s="15"/>
    </row>
    <row r="282" spans="2:15" s="13" customFormat="1">
      <c r="B282" s="273"/>
      <c r="D282" s="5"/>
      <c r="E282" s="5"/>
      <c r="F282" s="5"/>
      <c r="G282" s="5"/>
      <c r="H282" s="5"/>
      <c r="I282" s="5"/>
      <c r="J282" s="5"/>
      <c r="K282" s="5"/>
      <c r="L282" s="5"/>
      <c r="M282" s="16"/>
      <c r="N282" s="14"/>
      <c r="O282" s="15"/>
    </row>
    <row r="283" spans="2:15" s="13" customFormat="1">
      <c r="B283" s="273"/>
      <c r="D283" s="5"/>
      <c r="E283" s="5"/>
      <c r="F283" s="5"/>
      <c r="G283" s="5"/>
      <c r="H283" s="5"/>
      <c r="I283" s="5"/>
      <c r="J283" s="5"/>
      <c r="K283" s="5"/>
      <c r="L283" s="5"/>
      <c r="M283" s="16"/>
      <c r="N283" s="14"/>
      <c r="O283" s="15"/>
    </row>
    <row r="284" spans="2:15" s="13" customFormat="1">
      <c r="B284" s="273"/>
      <c r="D284" s="5"/>
      <c r="E284" s="5"/>
      <c r="F284" s="5"/>
      <c r="G284" s="5"/>
      <c r="H284" s="5"/>
      <c r="I284" s="5"/>
      <c r="J284" s="5"/>
      <c r="K284" s="5"/>
      <c r="L284" s="5"/>
      <c r="M284" s="16"/>
      <c r="N284" s="14"/>
      <c r="O284" s="15"/>
    </row>
    <row r="285" spans="2:15" s="13" customFormat="1">
      <c r="B285" s="273"/>
      <c r="D285" s="5"/>
      <c r="E285" s="5"/>
      <c r="F285" s="5"/>
      <c r="G285" s="5"/>
      <c r="H285" s="5"/>
      <c r="I285" s="5"/>
      <c r="J285" s="5"/>
      <c r="K285" s="5"/>
      <c r="L285" s="5"/>
      <c r="M285" s="16"/>
      <c r="N285" s="14"/>
      <c r="O285" s="15"/>
    </row>
    <row r="286" spans="2:15" s="13" customFormat="1">
      <c r="B286" s="273"/>
      <c r="D286" s="5"/>
      <c r="E286" s="5"/>
      <c r="F286" s="5"/>
      <c r="G286" s="5"/>
      <c r="H286" s="5"/>
      <c r="I286" s="5"/>
      <c r="J286" s="5"/>
      <c r="K286" s="5"/>
      <c r="L286" s="5"/>
      <c r="M286" s="16"/>
      <c r="N286" s="14"/>
      <c r="O286" s="15"/>
    </row>
    <row r="287" spans="2:15" s="13" customFormat="1">
      <c r="B287" s="273"/>
      <c r="D287" s="5"/>
      <c r="E287" s="5"/>
      <c r="F287" s="5"/>
      <c r="G287" s="5"/>
      <c r="H287" s="5"/>
      <c r="I287" s="5"/>
      <c r="J287" s="5"/>
      <c r="K287" s="5"/>
      <c r="L287" s="5"/>
      <c r="M287" s="16"/>
      <c r="N287" s="14"/>
      <c r="O287" s="15"/>
    </row>
    <row r="288" spans="2:15" s="13" customFormat="1">
      <c r="B288" s="273"/>
      <c r="D288" s="5"/>
      <c r="E288" s="5"/>
      <c r="F288" s="5"/>
      <c r="G288" s="5"/>
      <c r="H288" s="5"/>
      <c r="I288" s="5"/>
      <c r="J288" s="5"/>
      <c r="K288" s="5"/>
      <c r="L288" s="5"/>
      <c r="M288" s="16"/>
      <c r="N288" s="14"/>
      <c r="O288" s="15"/>
    </row>
    <row r="289" spans="2:15" s="13" customFormat="1">
      <c r="B289" s="273"/>
      <c r="D289" s="5"/>
      <c r="E289" s="5"/>
      <c r="F289" s="5"/>
      <c r="G289" s="5"/>
      <c r="H289" s="5"/>
      <c r="I289" s="5"/>
      <c r="J289" s="5"/>
      <c r="K289" s="5"/>
      <c r="L289" s="5"/>
      <c r="M289" s="16"/>
      <c r="N289" s="14"/>
      <c r="O289" s="15"/>
    </row>
    <row r="290" spans="2:15" s="13" customFormat="1">
      <c r="B290" s="273"/>
      <c r="D290" s="5"/>
      <c r="E290" s="5"/>
      <c r="F290" s="5"/>
      <c r="G290" s="5"/>
      <c r="H290" s="5"/>
      <c r="I290" s="5"/>
      <c r="J290" s="5"/>
      <c r="K290" s="5"/>
      <c r="L290" s="5"/>
      <c r="M290" s="16"/>
      <c r="N290" s="14"/>
      <c r="O290" s="15"/>
    </row>
    <row r="291" spans="2:15" s="13" customFormat="1">
      <c r="B291" s="273"/>
      <c r="D291" s="5"/>
      <c r="E291" s="5"/>
      <c r="F291" s="5"/>
      <c r="G291" s="5"/>
      <c r="H291" s="5"/>
      <c r="I291" s="5"/>
      <c r="J291" s="5"/>
      <c r="K291" s="5"/>
      <c r="L291" s="5"/>
      <c r="M291" s="16"/>
      <c r="N291" s="14"/>
      <c r="O291" s="15"/>
    </row>
    <row r="292" spans="2:15" s="13" customFormat="1">
      <c r="B292" s="273"/>
      <c r="D292" s="5"/>
      <c r="E292" s="5"/>
      <c r="F292" s="5"/>
      <c r="G292" s="5"/>
      <c r="H292" s="5"/>
      <c r="I292" s="5"/>
      <c r="J292" s="5"/>
      <c r="K292" s="5"/>
      <c r="L292" s="5"/>
      <c r="M292" s="16"/>
      <c r="N292" s="14"/>
      <c r="O292" s="15"/>
    </row>
    <row r="293" spans="2:15" s="13" customFormat="1">
      <c r="B293" s="273"/>
      <c r="D293" s="5"/>
      <c r="E293" s="5"/>
      <c r="F293" s="5"/>
      <c r="G293" s="5"/>
      <c r="H293" s="5"/>
      <c r="I293" s="5"/>
      <c r="J293" s="5"/>
      <c r="K293" s="5"/>
      <c r="L293" s="5"/>
      <c r="M293" s="16"/>
      <c r="N293" s="14"/>
      <c r="O293" s="15"/>
    </row>
    <row r="294" spans="2:15" s="13" customFormat="1">
      <c r="B294" s="273"/>
      <c r="D294" s="5"/>
      <c r="E294" s="5"/>
      <c r="F294" s="5"/>
      <c r="G294" s="5"/>
      <c r="H294" s="5"/>
      <c r="I294" s="5"/>
      <c r="J294" s="5"/>
      <c r="K294" s="5"/>
      <c r="L294" s="5"/>
      <c r="M294" s="16"/>
      <c r="N294" s="14"/>
      <c r="O294" s="15"/>
    </row>
    <row r="295" spans="2:15" s="13" customFormat="1">
      <c r="B295" s="273"/>
      <c r="D295" s="5"/>
      <c r="E295" s="5"/>
      <c r="F295" s="5"/>
      <c r="G295" s="5"/>
      <c r="H295" s="5"/>
      <c r="I295" s="5"/>
      <c r="J295" s="5"/>
      <c r="K295" s="5"/>
      <c r="L295" s="5"/>
      <c r="M295" s="16"/>
      <c r="N295" s="14"/>
      <c r="O295" s="15"/>
    </row>
    <row r="296" spans="2:15" s="13" customFormat="1">
      <c r="B296" s="273"/>
      <c r="D296" s="5"/>
      <c r="E296" s="5"/>
      <c r="F296" s="5"/>
      <c r="G296" s="5"/>
      <c r="H296" s="5"/>
      <c r="I296" s="5"/>
      <c r="J296" s="5"/>
      <c r="K296" s="5"/>
      <c r="L296" s="5"/>
      <c r="M296" s="16"/>
      <c r="N296" s="14"/>
      <c r="O296" s="15"/>
    </row>
    <row r="297" spans="2:15" s="13" customFormat="1">
      <c r="B297" s="273"/>
      <c r="D297" s="5"/>
      <c r="E297" s="5"/>
      <c r="F297" s="5"/>
      <c r="G297" s="5"/>
      <c r="H297" s="5"/>
      <c r="I297" s="5"/>
      <c r="J297" s="5"/>
      <c r="K297" s="5"/>
      <c r="L297" s="5"/>
      <c r="M297" s="16"/>
      <c r="N297" s="14"/>
      <c r="O297" s="15"/>
    </row>
    <row r="298" spans="2:15" s="13" customFormat="1">
      <c r="B298" s="273"/>
      <c r="D298" s="5"/>
      <c r="E298" s="5"/>
      <c r="F298" s="5"/>
      <c r="G298" s="5"/>
      <c r="H298" s="5"/>
      <c r="I298" s="5"/>
      <c r="J298" s="5"/>
      <c r="K298" s="5"/>
      <c r="L298" s="5"/>
      <c r="M298" s="16"/>
      <c r="N298" s="14"/>
      <c r="O298" s="15"/>
    </row>
    <row r="299" spans="2:15" s="13" customFormat="1">
      <c r="B299" s="273"/>
      <c r="D299" s="5"/>
      <c r="E299" s="5"/>
      <c r="F299" s="5"/>
      <c r="G299" s="5"/>
      <c r="H299" s="5"/>
      <c r="I299" s="5"/>
      <c r="J299" s="5"/>
      <c r="K299" s="5"/>
      <c r="L299" s="5"/>
      <c r="M299" s="16"/>
      <c r="N299" s="14"/>
      <c r="O299" s="15"/>
    </row>
    <row r="300" spans="2:15" s="13" customFormat="1">
      <c r="B300" s="273"/>
      <c r="D300" s="5"/>
      <c r="E300" s="5"/>
      <c r="F300" s="5"/>
      <c r="G300" s="5"/>
      <c r="H300" s="5"/>
      <c r="I300" s="5"/>
      <c r="J300" s="5"/>
      <c r="K300" s="5"/>
      <c r="L300" s="5"/>
      <c r="M300" s="16"/>
      <c r="N300" s="14"/>
      <c r="O300" s="15"/>
    </row>
    <row r="301" spans="2:15" s="13" customFormat="1">
      <c r="B301" s="273"/>
      <c r="D301" s="5"/>
      <c r="E301" s="5"/>
      <c r="F301" s="5"/>
      <c r="G301" s="5"/>
      <c r="H301" s="5"/>
      <c r="I301" s="5"/>
      <c r="J301" s="5"/>
      <c r="K301" s="5"/>
      <c r="L301" s="5"/>
      <c r="M301" s="16"/>
      <c r="N301" s="14"/>
      <c r="O301" s="15"/>
    </row>
    <row r="302" spans="2:15" s="13" customFormat="1">
      <c r="B302" s="273"/>
      <c r="D302" s="5"/>
      <c r="E302" s="5"/>
      <c r="F302" s="5"/>
      <c r="G302" s="5"/>
      <c r="H302" s="5"/>
      <c r="I302" s="5"/>
      <c r="J302" s="5"/>
      <c r="K302" s="5"/>
      <c r="L302" s="5"/>
      <c r="M302" s="16"/>
      <c r="N302" s="14"/>
      <c r="O302" s="15"/>
    </row>
    <row r="303" spans="2:15" s="13" customFormat="1">
      <c r="B303" s="273"/>
      <c r="D303" s="5"/>
      <c r="E303" s="5"/>
      <c r="F303" s="5"/>
      <c r="G303" s="5"/>
      <c r="H303" s="5"/>
      <c r="I303" s="5"/>
      <c r="J303" s="5"/>
      <c r="K303" s="5"/>
      <c r="L303" s="5"/>
      <c r="M303" s="16"/>
      <c r="N303" s="14"/>
      <c r="O303" s="15"/>
    </row>
    <row r="304" spans="2:15" s="13" customFormat="1">
      <c r="B304" s="273"/>
      <c r="D304" s="5"/>
      <c r="E304" s="5"/>
      <c r="F304" s="5"/>
      <c r="G304" s="5"/>
      <c r="H304" s="5"/>
      <c r="I304" s="5"/>
      <c r="J304" s="5"/>
      <c r="K304" s="5"/>
      <c r="L304" s="5"/>
      <c r="M304" s="16"/>
      <c r="N304" s="14"/>
      <c r="O304" s="15"/>
    </row>
    <row r="305" spans="2:15" s="13" customFormat="1">
      <c r="B305" s="273"/>
      <c r="D305" s="5"/>
      <c r="E305" s="5"/>
      <c r="F305" s="5"/>
      <c r="G305" s="5"/>
      <c r="H305" s="5"/>
      <c r="I305" s="5"/>
      <c r="J305" s="5"/>
      <c r="K305" s="5"/>
      <c r="L305" s="5"/>
      <c r="M305" s="16"/>
      <c r="N305" s="14"/>
      <c r="O305" s="15"/>
    </row>
    <row r="306" spans="2:15" s="13" customFormat="1">
      <c r="B306" s="273"/>
      <c r="D306" s="5"/>
      <c r="E306" s="5"/>
      <c r="F306" s="5"/>
      <c r="G306" s="5"/>
      <c r="H306" s="5"/>
      <c r="I306" s="5"/>
      <c r="J306" s="5"/>
      <c r="K306" s="5"/>
      <c r="L306" s="5"/>
      <c r="M306" s="16"/>
      <c r="N306" s="14"/>
      <c r="O306" s="15"/>
    </row>
    <row r="307" spans="2:15" s="13" customFormat="1">
      <c r="B307" s="273"/>
      <c r="D307" s="5"/>
      <c r="E307" s="5"/>
      <c r="F307" s="5"/>
      <c r="G307" s="5"/>
      <c r="H307" s="5"/>
      <c r="I307" s="5"/>
      <c r="J307" s="5"/>
      <c r="K307" s="5"/>
      <c r="L307" s="5"/>
      <c r="M307" s="16"/>
      <c r="N307" s="14"/>
      <c r="O307" s="15"/>
    </row>
    <row r="308" spans="2:15" s="13" customFormat="1">
      <c r="B308" s="273"/>
      <c r="D308" s="5"/>
      <c r="E308" s="5"/>
      <c r="F308" s="5"/>
      <c r="G308" s="5"/>
      <c r="H308" s="5"/>
      <c r="I308" s="5"/>
      <c r="J308" s="5"/>
      <c r="K308" s="5"/>
      <c r="L308" s="5"/>
      <c r="M308" s="16"/>
      <c r="N308" s="14"/>
      <c r="O308" s="15"/>
    </row>
    <row r="309" spans="2:15" s="13" customFormat="1">
      <c r="B309" s="273"/>
      <c r="D309" s="5"/>
      <c r="E309" s="5"/>
      <c r="F309" s="5"/>
      <c r="G309" s="5"/>
      <c r="H309" s="5"/>
      <c r="I309" s="5"/>
      <c r="J309" s="5"/>
      <c r="K309" s="5"/>
      <c r="L309" s="5"/>
      <c r="M309" s="16"/>
      <c r="N309" s="14"/>
      <c r="O309" s="15"/>
    </row>
    <row r="310" spans="2:15" s="13" customFormat="1">
      <c r="B310" s="273"/>
      <c r="D310" s="5"/>
      <c r="E310" s="5"/>
      <c r="F310" s="5"/>
      <c r="G310" s="5"/>
      <c r="H310" s="5"/>
      <c r="I310" s="5"/>
      <c r="J310" s="5"/>
      <c r="K310" s="5"/>
      <c r="L310" s="5"/>
      <c r="M310" s="16"/>
      <c r="N310" s="14"/>
      <c r="O310" s="15"/>
    </row>
    <row r="311" spans="2:15" s="13" customFormat="1">
      <c r="B311" s="273"/>
      <c r="D311" s="5"/>
      <c r="E311" s="5"/>
      <c r="F311" s="5"/>
      <c r="G311" s="5"/>
      <c r="H311" s="5"/>
      <c r="I311" s="5"/>
      <c r="J311" s="5"/>
      <c r="K311" s="5"/>
      <c r="L311" s="5"/>
      <c r="M311" s="16"/>
      <c r="N311" s="14"/>
      <c r="O311" s="15"/>
    </row>
    <row r="312" spans="2:15" s="13" customFormat="1">
      <c r="B312" s="273"/>
      <c r="D312" s="5"/>
      <c r="E312" s="5"/>
      <c r="F312" s="5"/>
      <c r="G312" s="5"/>
      <c r="H312" s="5"/>
      <c r="I312" s="5"/>
      <c r="J312" s="5"/>
      <c r="K312" s="5"/>
      <c r="L312" s="5"/>
      <c r="M312" s="16"/>
      <c r="N312" s="14"/>
      <c r="O312" s="15"/>
    </row>
    <row r="313" spans="2:15" s="13" customFormat="1">
      <c r="B313" s="273"/>
      <c r="D313" s="5"/>
      <c r="E313" s="5"/>
      <c r="F313" s="5"/>
      <c r="G313" s="5"/>
      <c r="H313" s="5"/>
      <c r="I313" s="5"/>
      <c r="J313" s="5"/>
      <c r="K313" s="5"/>
      <c r="L313" s="5"/>
      <c r="M313" s="16"/>
      <c r="N313" s="14"/>
      <c r="O313" s="15"/>
    </row>
    <row r="314" spans="2:15" s="13" customFormat="1">
      <c r="B314" s="273"/>
      <c r="D314" s="5"/>
      <c r="E314" s="5"/>
      <c r="F314" s="5"/>
      <c r="G314" s="5"/>
      <c r="H314" s="5"/>
      <c r="I314" s="5"/>
      <c r="J314" s="5"/>
      <c r="K314" s="5"/>
      <c r="L314" s="5"/>
      <c r="M314" s="16"/>
      <c r="N314" s="14"/>
      <c r="O314" s="15"/>
    </row>
    <row r="315" spans="2:15" s="13" customFormat="1">
      <c r="B315" s="273"/>
      <c r="D315" s="5"/>
      <c r="E315" s="5"/>
      <c r="F315" s="5"/>
      <c r="G315" s="5"/>
      <c r="H315" s="5"/>
      <c r="I315" s="5"/>
      <c r="J315" s="5"/>
      <c r="K315" s="5"/>
      <c r="L315" s="5"/>
      <c r="M315" s="16"/>
      <c r="N315" s="14"/>
      <c r="O315" s="15"/>
    </row>
    <row r="316" spans="2:15" s="13" customFormat="1">
      <c r="B316" s="273"/>
      <c r="D316" s="5"/>
      <c r="E316" s="5"/>
      <c r="F316" s="5"/>
      <c r="G316" s="5"/>
      <c r="H316" s="5"/>
      <c r="I316" s="5"/>
      <c r="J316" s="5"/>
      <c r="K316" s="5"/>
      <c r="L316" s="5"/>
      <c r="M316" s="16"/>
      <c r="N316" s="14"/>
      <c r="O316" s="15"/>
    </row>
    <row r="317" spans="2:15" s="13" customFormat="1">
      <c r="B317" s="273"/>
      <c r="D317" s="5"/>
      <c r="E317" s="5"/>
      <c r="F317" s="5"/>
      <c r="G317" s="5"/>
      <c r="H317" s="5"/>
      <c r="I317" s="5"/>
      <c r="J317" s="5"/>
      <c r="K317" s="5"/>
      <c r="L317" s="5"/>
      <c r="M317" s="16"/>
      <c r="N317" s="14"/>
      <c r="O317" s="15"/>
    </row>
    <row r="318" spans="2:15" s="13" customFormat="1">
      <c r="B318" s="273"/>
      <c r="D318" s="5"/>
      <c r="E318" s="5"/>
      <c r="F318" s="5"/>
      <c r="G318" s="5"/>
      <c r="H318" s="5"/>
      <c r="I318" s="5"/>
      <c r="J318" s="5"/>
      <c r="K318" s="5"/>
      <c r="L318" s="5"/>
      <c r="M318" s="16"/>
      <c r="N318" s="14"/>
      <c r="O318" s="15"/>
    </row>
    <row r="319" spans="2:15" s="13" customFormat="1">
      <c r="B319" s="273"/>
      <c r="D319" s="5"/>
      <c r="E319" s="5"/>
      <c r="F319" s="5"/>
      <c r="G319" s="5"/>
      <c r="H319" s="5"/>
      <c r="I319" s="5"/>
      <c r="J319" s="5"/>
      <c r="K319" s="5"/>
      <c r="L319" s="5"/>
      <c r="M319" s="16"/>
      <c r="N319" s="14"/>
      <c r="O319" s="15"/>
    </row>
    <row r="320" spans="2:15" s="13" customFormat="1">
      <c r="B320" s="273"/>
      <c r="D320" s="5"/>
      <c r="E320" s="5"/>
      <c r="F320" s="5"/>
      <c r="G320" s="5"/>
      <c r="H320" s="5"/>
      <c r="I320" s="5"/>
      <c r="J320" s="5"/>
      <c r="K320" s="5"/>
      <c r="L320" s="5"/>
      <c r="M320" s="16"/>
      <c r="N320" s="14"/>
      <c r="O320" s="15"/>
    </row>
    <row r="321" spans="2:15" s="13" customFormat="1">
      <c r="B321" s="273"/>
      <c r="D321" s="5"/>
      <c r="E321" s="5"/>
      <c r="F321" s="5"/>
      <c r="G321" s="5"/>
      <c r="H321" s="5"/>
      <c r="I321" s="5"/>
      <c r="J321" s="5"/>
      <c r="K321" s="5"/>
      <c r="L321" s="5"/>
      <c r="M321" s="16"/>
      <c r="N321" s="14"/>
      <c r="O321" s="15"/>
    </row>
    <row r="322" spans="2:15" s="13" customFormat="1">
      <c r="B322" s="273"/>
      <c r="D322" s="5"/>
      <c r="E322" s="5"/>
      <c r="F322" s="5"/>
      <c r="G322" s="5"/>
      <c r="H322" s="5"/>
      <c r="I322" s="5"/>
      <c r="J322" s="5"/>
      <c r="K322" s="5"/>
      <c r="L322" s="5"/>
      <c r="M322" s="16"/>
      <c r="N322" s="14"/>
      <c r="O322" s="15"/>
    </row>
    <row r="323" spans="2:15" s="13" customFormat="1">
      <c r="B323" s="273"/>
      <c r="D323" s="5"/>
      <c r="E323" s="5"/>
      <c r="F323" s="5"/>
      <c r="G323" s="5"/>
      <c r="H323" s="5"/>
      <c r="I323" s="5"/>
      <c r="J323" s="5"/>
      <c r="K323" s="5"/>
      <c r="L323" s="5"/>
      <c r="M323" s="16"/>
      <c r="N323" s="14"/>
      <c r="O323" s="15"/>
    </row>
    <row r="324" spans="2:15" s="13" customFormat="1">
      <c r="B324" s="273"/>
      <c r="D324" s="5"/>
      <c r="E324" s="5"/>
      <c r="F324" s="5"/>
      <c r="G324" s="5"/>
      <c r="H324" s="5"/>
      <c r="I324" s="5"/>
      <c r="J324" s="5"/>
      <c r="K324" s="5"/>
      <c r="L324" s="5"/>
      <c r="M324" s="16"/>
      <c r="N324" s="14"/>
      <c r="O324" s="15"/>
    </row>
    <row r="325" spans="2:15" s="13" customFormat="1">
      <c r="B325" s="273"/>
      <c r="D325" s="5"/>
      <c r="E325" s="5"/>
      <c r="F325" s="5"/>
      <c r="G325" s="5"/>
      <c r="H325" s="5"/>
      <c r="I325" s="5"/>
      <c r="J325" s="5"/>
      <c r="K325" s="5"/>
      <c r="L325" s="5"/>
      <c r="M325" s="16"/>
      <c r="N325" s="14"/>
      <c r="O325" s="15"/>
    </row>
    <row r="326" spans="2:15" s="13" customFormat="1">
      <c r="B326" s="273"/>
      <c r="D326" s="5"/>
      <c r="E326" s="5"/>
      <c r="F326" s="5"/>
      <c r="G326" s="5"/>
      <c r="H326" s="5"/>
      <c r="I326" s="5"/>
      <c r="J326" s="5"/>
      <c r="K326" s="5"/>
      <c r="L326" s="5"/>
      <c r="M326" s="16"/>
      <c r="N326" s="14"/>
      <c r="O326" s="15"/>
    </row>
    <row r="327" spans="2:15" s="13" customFormat="1">
      <c r="B327" s="273"/>
      <c r="D327" s="5"/>
      <c r="E327" s="5"/>
      <c r="F327" s="5"/>
      <c r="G327" s="5"/>
      <c r="H327" s="5"/>
      <c r="I327" s="5"/>
      <c r="J327" s="5"/>
      <c r="K327" s="5"/>
      <c r="L327" s="5"/>
      <c r="M327" s="16"/>
      <c r="N327" s="14"/>
      <c r="O327" s="15"/>
    </row>
    <row r="328" spans="2:15" s="13" customFormat="1">
      <c r="B328" s="273"/>
      <c r="D328" s="5"/>
      <c r="E328" s="5"/>
      <c r="F328" s="5"/>
      <c r="G328" s="5"/>
      <c r="H328" s="5"/>
      <c r="I328" s="5"/>
      <c r="J328" s="5"/>
      <c r="K328" s="5"/>
      <c r="L328" s="5"/>
      <c r="M328" s="16"/>
      <c r="N328" s="14"/>
      <c r="O328" s="15"/>
    </row>
    <row r="329" spans="2:15" s="13" customFormat="1">
      <c r="B329" s="273"/>
      <c r="D329" s="5"/>
      <c r="E329" s="5"/>
      <c r="F329" s="5"/>
      <c r="G329" s="5"/>
      <c r="H329" s="5"/>
      <c r="I329" s="5"/>
      <c r="J329" s="5"/>
      <c r="K329" s="5"/>
      <c r="L329" s="5"/>
      <c r="M329" s="16"/>
      <c r="N329" s="14"/>
      <c r="O329" s="15"/>
    </row>
    <row r="330" spans="2:15" s="13" customFormat="1">
      <c r="B330" s="273"/>
      <c r="D330" s="5"/>
      <c r="E330" s="5"/>
      <c r="F330" s="5"/>
      <c r="G330" s="5"/>
      <c r="H330" s="5"/>
      <c r="I330" s="5"/>
      <c r="J330" s="5"/>
      <c r="K330" s="5"/>
      <c r="L330" s="5"/>
      <c r="M330" s="16"/>
      <c r="N330" s="14"/>
      <c r="O330" s="15"/>
    </row>
    <row r="331" spans="2:15" s="13" customFormat="1">
      <c r="B331" s="273"/>
      <c r="D331" s="5"/>
      <c r="E331" s="5"/>
      <c r="F331" s="5"/>
      <c r="G331" s="5"/>
      <c r="H331" s="5"/>
      <c r="I331" s="5"/>
      <c r="J331" s="5"/>
      <c r="K331" s="5"/>
      <c r="L331" s="5"/>
      <c r="M331" s="16"/>
      <c r="N331" s="14"/>
      <c r="O331" s="15"/>
    </row>
    <row r="332" spans="2:15" s="13" customFormat="1">
      <c r="B332" s="273"/>
      <c r="D332" s="5"/>
      <c r="E332" s="5"/>
      <c r="F332" s="5"/>
      <c r="G332" s="5"/>
      <c r="H332" s="5"/>
      <c r="I332" s="5"/>
      <c r="J332" s="5"/>
      <c r="K332" s="5"/>
      <c r="L332" s="5"/>
      <c r="M332" s="16"/>
      <c r="N332" s="14"/>
      <c r="O332" s="15"/>
    </row>
    <row r="333" spans="2:15" s="13" customFormat="1">
      <c r="B333" s="273"/>
      <c r="D333" s="4"/>
      <c r="E333" s="5"/>
      <c r="F333" s="5"/>
      <c r="G333" s="5"/>
      <c r="H333" s="5"/>
      <c r="I333" s="5"/>
      <c r="J333" s="5"/>
      <c r="K333" s="5"/>
      <c r="L333" s="5"/>
      <c r="M333" s="16"/>
      <c r="N333" s="14"/>
      <c r="O333" s="15"/>
    </row>
  </sheetData>
  <mergeCells count="13">
    <mergeCell ref="A9:L9"/>
    <mergeCell ref="B10:B12"/>
    <mergeCell ref="C10:C12"/>
    <mergeCell ref="D10:D12"/>
    <mergeCell ref="L10:L12"/>
    <mergeCell ref="N10:N12"/>
    <mergeCell ref="A28:A29"/>
    <mergeCell ref="A31:A39"/>
    <mergeCell ref="A20:A22"/>
    <mergeCell ref="A12:A15"/>
    <mergeCell ref="A17:A18"/>
    <mergeCell ref="E10:E11"/>
    <mergeCell ref="M10:M12"/>
  </mergeCells>
  <phoneticPr fontId="0" type="noConversion"/>
  <pageMargins left="0.23622047244094491" right="0" top="0" bottom="0" header="0.31496062992125984" footer="0.31496062992125984"/>
  <pageSetup paperSize="9" scale="78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ФИТ ПАРАД </vt:lpstr>
      <vt:lpstr>'ФИТ ПАРАД '!Область_печати</vt:lpstr>
    </vt:vector>
  </TitlesOfParts>
  <Company>ООО "Свобода"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Родюшкова Г.В.</dc:creator>
  <cp:lastModifiedBy>ASUS</cp:lastModifiedBy>
  <cp:lastPrinted>2017-12-12T12:40:49Z</cp:lastPrinted>
  <dcterms:created xsi:type="dcterms:W3CDTF">2009-07-17T12:09:57Z</dcterms:created>
  <dcterms:modified xsi:type="dcterms:W3CDTF">2019-05-27T21:20:50Z</dcterms:modified>
</cp:coreProperties>
</file>